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9045" activeTab="0"/>
  </bookViews>
  <sheets>
    <sheet name="入力シート" sheetId="1" r:id="rId1"/>
    <sheet name="記載例" sheetId="2" r:id="rId2"/>
    <sheet name="リスト" sheetId="3" state="hidden" r:id="rId3"/>
    <sheet name="固定資産整理簿" sheetId="4" r:id="rId4"/>
    <sheet name="資産区分" sheetId="5" state="hidden" r:id="rId5"/>
  </sheets>
  <definedNames>
    <definedName name="_xlnm._FilterDatabase" localSheetId="3" hidden="1">'固定資産整理簿'!$K$4:$Q$448</definedName>
    <definedName name="_xlnm.Print_Area" localSheetId="1">'記載例'!$A$1:$K$100</definedName>
    <definedName name="_xlnm.Print_Area" localSheetId="3">'固定資産整理簿'!$A$1:$P$451</definedName>
    <definedName name="_xlnm.Print_Area" localSheetId="0">'入力シート'!$A$1:$K$100</definedName>
    <definedName name="_xlnm.Print_Titles" localSheetId="1">'記載例'!$1:$1</definedName>
    <definedName name="_xlnm.Print_Titles" localSheetId="3">'固定資産整理簿'!$1:$4</definedName>
    <definedName name="_xlnm.Print_Titles" localSheetId="0">'入力シート'!$1:$1</definedName>
    <definedName name="クレーン類・物あげ設備">'リスト'!$BB$3:$BB$4</definedName>
    <definedName name="ゲート設備">'リスト'!$BA$3:$BA$8</definedName>
    <definedName name="コンポスト設備">'リスト'!$AZ$3:$AZ$12</definedName>
    <definedName name="スクリーンかす設備">'リスト'!$X$3:$X$13</definedName>
    <definedName name="その他">'リスト'!$BO$3:$BO$15</definedName>
    <definedName name="その他の車両運搬具">'リスト'!$BN$3:$BN$4</definedName>
    <definedName name="その他機械装置">'リスト'!$BH$3:$BH$5</definedName>
    <definedName name="ポンプ類">'リスト'!$BE$3:$BE$4</definedName>
    <definedName name="雨水ポンプ設備">'リスト'!$AB$3:$AB$17</definedName>
    <definedName name="雨水滞水池・調整池設備">'リスト'!$AC$3:$AC$7</definedName>
    <definedName name="雨水沈砂設備">'リスト'!$Z$3:$Z$15</definedName>
    <definedName name="煙突">'リスト'!$BF$3:$BF$7</definedName>
    <definedName name="汚水ポンプ設備">'リスト'!$AA$3:$AA$13</definedName>
    <definedName name="汚水調整池設備">'リスト'!$AD$3:$AD$8</definedName>
    <definedName name="汚水沈砂設備">'リスト'!$Y$3:$Y$15</definedName>
    <definedName name="汚泥乾燥設備">'リスト'!$AW$3:$AW$12</definedName>
    <definedName name="汚泥消化タンク設備">'リスト'!$AQ$3:$AQ$15</definedName>
    <definedName name="汚泥焼却・溶融設備">'リスト'!$AX$3:$AX$26</definedName>
    <definedName name="汚泥洗浄タンク設備">'リスト'!$AR$3:$AR$6</definedName>
    <definedName name="汚泥脱水設備">'リスト'!$AV$3:$AV$11</definedName>
    <definedName name="汚泥貯留設備">'リスト'!$AS$3:$AS$7</definedName>
    <definedName name="汚泥濃縮設備">'リスト'!$AP$3:$AP$12</definedName>
    <definedName name="汚泥輸送・前処理設備">'リスト'!$AO$3:$AO$12</definedName>
    <definedName name="可動間仕切り">'リスト'!$K$3:$K$5</definedName>
    <definedName name="貨物自動車【その他のもの】">'リスト'!$BL$3:$BL$4</definedName>
    <definedName name="貨物自動車【ダンプ式のもの】">'リスト'!$BK$3:$BK$6</definedName>
    <definedName name="活性炭設備">'リスト'!$AN$3:$AN$6</definedName>
    <definedName name="監視制御設備">'リスト'!$W$3:$W$17</definedName>
    <definedName name="管路施設">'リスト'!$L$3:$L$9</definedName>
    <definedName name="急速ろ過設備">'リスト'!$AM$3:$AM$6</definedName>
    <definedName name="給排水・衛生・ガス設備">'リスト'!$F$3:$F$12</definedName>
    <definedName name="凝集沈殿設備_高度処理">'リスト'!$AL$3:$AL$6</definedName>
    <definedName name="凝集沈殿設備【高度処理】">'リスト'!$AL$3:$AL$6</definedName>
    <definedName name="躯体">'リスト'!$M$3:$M$15</definedName>
    <definedName name="空調・換気設備">'リスト'!$G$3:$G$18</definedName>
    <definedName name="空白">'リスト'!$D$3</definedName>
    <definedName name="計測設備">'リスト'!$V$3:$V$23</definedName>
    <definedName name="建設資材利用設備">'リスト'!$AY$3:$AY$7</definedName>
    <definedName name="建物">'リスト'!$E$3:$E$7</definedName>
    <definedName name="最終沈殿池設備">'リスト'!$AG$3:$AG$10</definedName>
    <definedName name="最初沈殿池設備">'リスト'!$AE$3:$AE$8</definedName>
    <definedName name="施設名">'リスト'!$B$3:$B$40</definedName>
    <definedName name="資産分類">'リスト'!$D$2:$BO$2</definedName>
    <definedName name="自家発電設備">'リスト'!$S$3:$S$19</definedName>
    <definedName name="受変電設備">'リスト'!$R$3:$R$12</definedName>
    <definedName name="重量計">'リスト'!$BG$3:$BG$4</definedName>
    <definedName name="小型車【総排気量が0.66ℓ以下のもの】">'リスト'!$BJ$3:$BJ$6</definedName>
    <definedName name="昇降機">'リスト'!$J$3:$J$4</definedName>
    <definedName name="消火災害防止設備">'リスト'!$I$3:$I$11</definedName>
    <definedName name="消毒設備">'リスト'!$AH$3:$AH$10</definedName>
    <definedName name="場内施設">'リスト'!$P$3:$P$7</definedName>
    <definedName name="場内道路">'リスト'!$O$3:$O$6</definedName>
    <definedName name="制御電源及び計装用電源設備">'リスト'!$T$3:$T$8</definedName>
    <definedName name="脱臭設備">'リスト'!$BD$3:$BD$12</definedName>
    <definedName name="単位">'リスト'!$BQ$3:$BQ$34</definedName>
    <definedName name="調質設備">'リスト'!$AT$3:$AT$8</definedName>
    <definedName name="電気設備">'リスト'!$H$3:$H$13</definedName>
    <definedName name="特高受変電設備">'リスト'!$Q$3:$Q$14</definedName>
    <definedName name="特殊自動車">'リスト'!$BM$3:$BM$10</definedName>
    <definedName name="二輪車">'リスト'!$BI$3:$BI$5</definedName>
    <definedName name="熱処置設備">'リスト'!$AU$3:$AU$10</definedName>
    <definedName name="配管類">'リスト'!$BC$3:$BC$10</definedName>
    <definedName name="反応タンク設備">'リスト'!$AF$3:$AF$23</definedName>
    <definedName name="反応タンク設備【高度処理】">'リスト'!$AK$3:$AK$5</definedName>
    <definedName name="負荷設備">'リスト'!$U$3:$U$7</definedName>
    <definedName name="附帯設備">'リスト'!$N$3:$N$5</definedName>
    <definedName name="放流ポンプ設備">'リスト'!$AJ$3:$AJ$9</definedName>
    <definedName name="様式">'リスト'!$BS$3:$BS$8</definedName>
    <definedName name="用水設備">'リスト'!$AI$3:$AI$8</definedName>
  </definedNames>
  <calcPr fullCalcOnLoad="1"/>
</workbook>
</file>

<file path=xl/comments2.xml><?xml version="1.0" encoding="utf-8"?>
<comments xmlns="http://schemas.openxmlformats.org/spreadsheetml/2006/main">
  <authors>
    <author>H0000</author>
  </authors>
  <commentList>
    <comment ref="H6" authorId="0">
      <text>
        <r>
          <rPr>
            <b/>
            <sz val="9"/>
            <rFont val="ＭＳ Ｐゴシック"/>
            <family val="3"/>
          </rPr>
          <t>税抜金額を入力して下さい。</t>
        </r>
      </text>
    </comment>
    <comment ref="I6" authorId="0">
      <text>
        <r>
          <rPr>
            <b/>
            <sz val="9"/>
            <rFont val="ＭＳ Ｐゴシック"/>
            <family val="3"/>
          </rPr>
          <t>契約額（税抜）に対する工事費の率を入力して下さい。
小数点以下は四捨五入。</t>
        </r>
      </text>
    </comment>
    <comment ref="K6" authorId="0">
      <text>
        <r>
          <rPr>
            <b/>
            <sz val="9"/>
            <rFont val="ＭＳ Ｐゴシック"/>
            <family val="3"/>
          </rPr>
          <t>資産名称を具体的に記入してください。
例：〇号汚水ポンプ
その他、特記事項があれば記載して下さい。</t>
        </r>
      </text>
    </comment>
  </commentList>
</comments>
</file>

<file path=xl/sharedStrings.xml><?xml version="1.0" encoding="utf-8"?>
<sst xmlns="http://schemas.openxmlformats.org/spreadsheetml/2006/main" count="3775" uniqueCount="670">
  <si>
    <t>その他機械装置</t>
  </si>
  <si>
    <t>阻水扉及び防潮扉</t>
  </si>
  <si>
    <t>送泥管</t>
  </si>
  <si>
    <t>濾床</t>
  </si>
  <si>
    <t>消化槽</t>
  </si>
  <si>
    <t>ガス槽</t>
  </si>
  <si>
    <t>ガス設備</t>
  </si>
  <si>
    <t>電灯分電盤</t>
  </si>
  <si>
    <t>衛生器具</t>
  </si>
  <si>
    <t>取付管</t>
  </si>
  <si>
    <t>管渠</t>
  </si>
  <si>
    <t>消毒設備</t>
  </si>
  <si>
    <t>流入渠</t>
  </si>
  <si>
    <t>吐口</t>
  </si>
  <si>
    <t>放流渠</t>
  </si>
  <si>
    <t>舗装</t>
  </si>
  <si>
    <t>自家発電設備</t>
  </si>
  <si>
    <t>ディーゼル機関</t>
  </si>
  <si>
    <t>特高受変電設備</t>
  </si>
  <si>
    <t>断路器</t>
  </si>
  <si>
    <t>遮断器</t>
  </si>
  <si>
    <t>交流器</t>
  </si>
  <si>
    <t>避雷器</t>
  </si>
  <si>
    <t>変圧器</t>
  </si>
  <si>
    <t>接地開閉器</t>
  </si>
  <si>
    <t>計器用変圧器</t>
  </si>
  <si>
    <t>保護継電器盤</t>
  </si>
  <si>
    <t>断路器盤</t>
  </si>
  <si>
    <t>遮断器盤</t>
  </si>
  <si>
    <t>コンデンサ盤</t>
  </si>
  <si>
    <t>受変電設備</t>
  </si>
  <si>
    <t>遮断器盤</t>
  </si>
  <si>
    <t>変圧器盤</t>
  </si>
  <si>
    <t>変流器盤</t>
  </si>
  <si>
    <t>計器用変圧器盤</t>
  </si>
  <si>
    <t>低圧主幹盤</t>
  </si>
  <si>
    <t>柱上開閉器</t>
  </si>
  <si>
    <t>高調波抑制装置</t>
  </si>
  <si>
    <t>発電機</t>
  </si>
  <si>
    <t>原動機</t>
  </si>
  <si>
    <t>発電機盤</t>
  </si>
  <si>
    <t>同期盤</t>
  </si>
  <si>
    <t>自動始動盤</t>
  </si>
  <si>
    <t>補機盤</t>
  </si>
  <si>
    <t>ダミー切換盤</t>
  </si>
  <si>
    <t>冷却水ポンプ</t>
  </si>
  <si>
    <t>冷却塔</t>
  </si>
  <si>
    <t>給気ファン</t>
  </si>
  <si>
    <t>排気ファン</t>
  </si>
  <si>
    <t>消音器</t>
  </si>
  <si>
    <t>空気圧縮機</t>
  </si>
  <si>
    <t>燃料ポンプ</t>
  </si>
  <si>
    <t>燃料タンク</t>
  </si>
  <si>
    <t>制御電源及び計装用電源設備</t>
  </si>
  <si>
    <t>蓄電池盤</t>
  </si>
  <si>
    <t>充電器盤</t>
  </si>
  <si>
    <t>インバータ盤</t>
  </si>
  <si>
    <t>負荷設備</t>
  </si>
  <si>
    <t>高圧コンビネーションスタータ</t>
  </si>
  <si>
    <t>動力制御盤</t>
  </si>
  <si>
    <t>回転数制御装置</t>
  </si>
  <si>
    <t>流量計</t>
  </si>
  <si>
    <t>レベル計</t>
  </si>
  <si>
    <t>質量計</t>
  </si>
  <si>
    <t>温度計</t>
  </si>
  <si>
    <t>濁度計</t>
  </si>
  <si>
    <t>濃度計</t>
  </si>
  <si>
    <t>界面計</t>
  </si>
  <si>
    <t>水分計</t>
  </si>
  <si>
    <t>塩素濃度計</t>
  </si>
  <si>
    <t>全窒素水質分析機器</t>
  </si>
  <si>
    <t>全りん水質分析機器</t>
  </si>
  <si>
    <t>排ガス分析計</t>
  </si>
  <si>
    <t>雨量計</t>
  </si>
  <si>
    <t>雨量レーダー</t>
  </si>
  <si>
    <t>監視制御設備</t>
  </si>
  <si>
    <t>現場盤</t>
  </si>
  <si>
    <t>操作盤</t>
  </si>
  <si>
    <t>補助リレー盤</t>
  </si>
  <si>
    <t>計装計器盤</t>
  </si>
  <si>
    <t>監視盤</t>
  </si>
  <si>
    <t>監視コントローラ</t>
  </si>
  <si>
    <t>テレメータ・テレコントロール装置</t>
  </si>
  <si>
    <t>通信装置</t>
  </si>
  <si>
    <t>パソコン応用装置</t>
  </si>
  <si>
    <t>スクリーンかす設備</t>
  </si>
  <si>
    <t>自動除塵機</t>
  </si>
  <si>
    <t>破砕機</t>
  </si>
  <si>
    <t>貯留装置</t>
  </si>
  <si>
    <t>スクリーンかす洗浄機</t>
  </si>
  <si>
    <t>スクリーンかす脱水機</t>
  </si>
  <si>
    <t>汚水沈砂設備</t>
  </si>
  <si>
    <t>沈砂かき揚げ機</t>
  </si>
  <si>
    <t>沈砂洗浄機</t>
  </si>
  <si>
    <t>流水トラフ</t>
  </si>
  <si>
    <t>揚砂ポンプ</t>
  </si>
  <si>
    <t>噴射式揚砂機</t>
  </si>
  <si>
    <t>沈砂分離機</t>
  </si>
  <si>
    <t>雨水沈砂設備</t>
  </si>
  <si>
    <t>汚水ポンプ設備</t>
  </si>
  <si>
    <t>電動機</t>
  </si>
  <si>
    <t>減速機</t>
  </si>
  <si>
    <t>抵抗器・制御器</t>
  </si>
  <si>
    <t>吐出弁</t>
  </si>
  <si>
    <t>逆止弁</t>
  </si>
  <si>
    <t>真空ポンプ</t>
  </si>
  <si>
    <t>貯留タンク</t>
  </si>
  <si>
    <t>真空弁</t>
  </si>
  <si>
    <t>水中攪拌機</t>
  </si>
  <si>
    <t>雨水ポンプ設備</t>
  </si>
  <si>
    <t>ポンプ本体</t>
  </si>
  <si>
    <t>冷却器</t>
  </si>
  <si>
    <t>雨水滞水池・調整池</t>
  </si>
  <si>
    <t>雨水滞水池・調整池設備</t>
  </si>
  <si>
    <t>汚水調整池</t>
  </si>
  <si>
    <t>汚水調整池設備</t>
  </si>
  <si>
    <t>汚泥かき寄せ機</t>
  </si>
  <si>
    <t>最初沈殿池設備</t>
  </si>
  <si>
    <t>スカム除去装置</t>
  </si>
  <si>
    <t>スカム分離機</t>
  </si>
  <si>
    <t>スカム移送ポンプ</t>
  </si>
  <si>
    <t>汚泥ポンプ</t>
  </si>
  <si>
    <t>反応タンク設備</t>
  </si>
  <si>
    <t>送風機本体</t>
  </si>
  <si>
    <t>抵抗器・制御器等</t>
  </si>
  <si>
    <t>潤滑油装置</t>
  </si>
  <si>
    <t>乾式フィルタ</t>
  </si>
  <si>
    <t>湿式フィルタ</t>
  </si>
  <si>
    <t>機械式レアレーション装置</t>
  </si>
  <si>
    <t>膜ユニット</t>
  </si>
  <si>
    <t>回転円盤</t>
  </si>
  <si>
    <t>散水機</t>
  </si>
  <si>
    <t>上澄水排出装置</t>
  </si>
  <si>
    <t>散気装置</t>
  </si>
  <si>
    <t>膜カートリッジ</t>
  </si>
  <si>
    <t>最終沈殿池設備</t>
  </si>
  <si>
    <t>返送汚泥ポンプ</t>
  </si>
  <si>
    <t>余剰汚泥ポンプ</t>
  </si>
  <si>
    <t>テレスコープ弁</t>
  </si>
  <si>
    <t>薬品貯留タンク</t>
  </si>
  <si>
    <t>薬品注入機</t>
  </si>
  <si>
    <t>塩素ガス中和装置</t>
  </si>
  <si>
    <t>紫外線滅菌装置</t>
  </si>
  <si>
    <t>オゾン発生装置</t>
  </si>
  <si>
    <t>排オゾン処置装置</t>
  </si>
  <si>
    <t>用水設備</t>
  </si>
  <si>
    <t>自動洗浄ストレーナ</t>
  </si>
  <si>
    <t>ろ過機</t>
  </si>
  <si>
    <t>自動給水装置</t>
  </si>
  <si>
    <t>放流ポンプ設備</t>
  </si>
  <si>
    <t>薬品ポンプ</t>
  </si>
  <si>
    <t>薬品タンク</t>
  </si>
  <si>
    <t>攪拌装置</t>
  </si>
  <si>
    <t>流入スクリーン</t>
  </si>
  <si>
    <t>急速ろ過設備</t>
  </si>
  <si>
    <t>活性炭設備</t>
  </si>
  <si>
    <t>活性炭吸着塔</t>
  </si>
  <si>
    <t>再生炉</t>
  </si>
  <si>
    <t>汚泥輸送・前処理設備</t>
  </si>
  <si>
    <t>自動防塵機</t>
  </si>
  <si>
    <t>汚泥攪拌機</t>
  </si>
  <si>
    <t>汚泥濃縮設備</t>
  </si>
  <si>
    <t>汚泥かきとり機</t>
  </si>
  <si>
    <t>加圧タンク</t>
  </si>
  <si>
    <t>加圧ポンプ</t>
  </si>
  <si>
    <t>遠心濃縮機</t>
  </si>
  <si>
    <t>汚泥消化タンク設備</t>
  </si>
  <si>
    <t>ガス攪拌装置</t>
  </si>
  <si>
    <t>機械攪拌機</t>
  </si>
  <si>
    <t>脱硫装置</t>
  </si>
  <si>
    <t>余剰ガス燃焼装置</t>
  </si>
  <si>
    <t>蒸気ボイラ</t>
  </si>
  <si>
    <t>温水ボイラ</t>
  </si>
  <si>
    <t>熱交換器</t>
  </si>
  <si>
    <t>洗浄ポンプ</t>
  </si>
  <si>
    <t>汚泥貯留設備</t>
  </si>
  <si>
    <t>水中攪拌機</t>
  </si>
  <si>
    <t>機械式攪拌機</t>
  </si>
  <si>
    <t>空気攪拌装置</t>
  </si>
  <si>
    <t>調質設備</t>
  </si>
  <si>
    <t>消石灰注入装置</t>
  </si>
  <si>
    <t>無機凝集剤注入装置</t>
  </si>
  <si>
    <t>有機凝集剤注入装置</t>
  </si>
  <si>
    <t>凝集混和タンク</t>
  </si>
  <si>
    <t>造粒調質装置</t>
  </si>
  <si>
    <t>熱処置設備</t>
  </si>
  <si>
    <t>反応器</t>
  </si>
  <si>
    <t>汚泥脱水設備</t>
  </si>
  <si>
    <t>汚泥脱水機</t>
  </si>
  <si>
    <t>汚泥供給ポンプ</t>
  </si>
  <si>
    <t>脱水汚泥移送ポンプ</t>
  </si>
  <si>
    <t>汚泥乾燥設備</t>
  </si>
  <si>
    <t>汚泥乾燥機</t>
  </si>
  <si>
    <t>熱風発生炉</t>
  </si>
  <si>
    <t>排煙処理塔</t>
  </si>
  <si>
    <t>汚泥焼却・溶融設備</t>
  </si>
  <si>
    <t>脱水汚泥貯留装置</t>
  </si>
  <si>
    <t>焼却炉</t>
  </si>
  <si>
    <t>溶融炉</t>
  </si>
  <si>
    <t>送風機</t>
  </si>
  <si>
    <t>燃料供給装置</t>
  </si>
  <si>
    <t>補助燃焼装置</t>
  </si>
  <si>
    <t>廃熱ボイラー</t>
  </si>
  <si>
    <t>脱硝装置</t>
  </si>
  <si>
    <t>乾式電気集塵機</t>
  </si>
  <si>
    <t>湿式電気集塵機</t>
  </si>
  <si>
    <t>灰搬出機</t>
  </si>
  <si>
    <t>灰ホッパ</t>
  </si>
  <si>
    <t>スラグ生成装置</t>
  </si>
  <si>
    <t>煙道</t>
  </si>
  <si>
    <t>建設資材利用設備</t>
  </si>
  <si>
    <t>プレス機</t>
  </si>
  <si>
    <t>焼成機</t>
  </si>
  <si>
    <t>梱包装置</t>
  </si>
  <si>
    <t>コンポスト設備</t>
  </si>
  <si>
    <t>切板機</t>
  </si>
  <si>
    <t>送風機</t>
  </si>
  <si>
    <t>乾燥機</t>
  </si>
  <si>
    <t>振動機</t>
  </si>
  <si>
    <t>袋詰機</t>
  </si>
  <si>
    <t>定量供給機</t>
  </si>
  <si>
    <t>ゲート設備</t>
  </si>
  <si>
    <t>流入ゲート</t>
  </si>
  <si>
    <t>流出ゲート</t>
  </si>
  <si>
    <t>連絡ゲート</t>
  </si>
  <si>
    <t>クレーン類・物あげ設備</t>
  </si>
  <si>
    <t>クレーン類物あげ装置</t>
  </si>
  <si>
    <t>配管類</t>
  </si>
  <si>
    <t>送気</t>
  </si>
  <si>
    <t>給水</t>
  </si>
  <si>
    <t>送泥</t>
  </si>
  <si>
    <t>排水</t>
  </si>
  <si>
    <t>仕切弁</t>
  </si>
  <si>
    <t>電動弁</t>
  </si>
  <si>
    <t>空気作動弁</t>
  </si>
  <si>
    <t>脱臭設備</t>
  </si>
  <si>
    <t>薬液酸化装置</t>
  </si>
  <si>
    <t>オゾン酸化装置</t>
  </si>
  <si>
    <t>活性炭吸着装置</t>
  </si>
  <si>
    <t>直接燃料装置</t>
  </si>
  <si>
    <t>酸又はアルカリ洗浄装置</t>
  </si>
  <si>
    <t>生物脱臭装置</t>
  </si>
  <si>
    <t>土壌脱臭装置</t>
  </si>
  <si>
    <t>ポンプ類</t>
  </si>
  <si>
    <t>床排水ポンプ</t>
  </si>
  <si>
    <t>煙突</t>
  </si>
  <si>
    <t>重量計</t>
  </si>
  <si>
    <t>揚水ポンプ</t>
  </si>
  <si>
    <t>電気温水器</t>
  </si>
  <si>
    <t>給湯ボイラ</t>
  </si>
  <si>
    <t>ガス給湯器</t>
  </si>
  <si>
    <t>温風暖房器</t>
  </si>
  <si>
    <t>冷凍機</t>
  </si>
  <si>
    <t>熱交換機</t>
  </si>
  <si>
    <t>膨張タンク</t>
  </si>
  <si>
    <t>冷却・循環ポンプ</t>
  </si>
  <si>
    <t>照明器具</t>
  </si>
  <si>
    <t>交換機</t>
  </si>
  <si>
    <t>電話器類</t>
  </si>
  <si>
    <t>避雷針</t>
  </si>
  <si>
    <t>接地端子類</t>
  </si>
  <si>
    <t>配線・配管類・配管器具</t>
  </si>
  <si>
    <t>受信機</t>
  </si>
  <si>
    <t>感知器</t>
  </si>
  <si>
    <t>防犯受信機</t>
  </si>
  <si>
    <t>特殊消火装置</t>
  </si>
  <si>
    <t>防火扉</t>
  </si>
  <si>
    <t>可動間仕切り</t>
  </si>
  <si>
    <t>管路施設</t>
  </si>
  <si>
    <t>躯体</t>
  </si>
  <si>
    <t>場内道路</t>
  </si>
  <si>
    <t>路盤、縁石</t>
  </si>
  <si>
    <t>場内施設</t>
  </si>
  <si>
    <t>擁壁、堤防</t>
  </si>
  <si>
    <t>ダクト</t>
  </si>
  <si>
    <t>チラーユニット</t>
  </si>
  <si>
    <t>ファンコイル</t>
  </si>
  <si>
    <t>オイルポンプ</t>
  </si>
  <si>
    <t>クーリングタワー</t>
  </si>
  <si>
    <t>ファン</t>
  </si>
  <si>
    <t>エアカーテン</t>
  </si>
  <si>
    <t>アンプ</t>
  </si>
  <si>
    <t>スピーカ</t>
  </si>
  <si>
    <t>アコーディオンカーテン</t>
  </si>
  <si>
    <t>スライディングドア</t>
  </si>
  <si>
    <t>ボックスカルバート</t>
  </si>
  <si>
    <t>マンホール</t>
  </si>
  <si>
    <t>ダミーロード</t>
  </si>
  <si>
    <t>コントロールセンタ</t>
  </si>
  <si>
    <t>プロセスコントローラ</t>
  </si>
  <si>
    <t>シーケンスコントローラ</t>
  </si>
  <si>
    <t>データロギングコントローラ</t>
  </si>
  <si>
    <t>スクリーン</t>
  </si>
  <si>
    <t>ベルトコンベア</t>
  </si>
  <si>
    <t>フライトコンベア</t>
  </si>
  <si>
    <t>スクリューコンベア</t>
  </si>
  <si>
    <t>スキップホイスト</t>
  </si>
  <si>
    <t>トラフコンベア</t>
  </si>
  <si>
    <t>スッキプホイスト</t>
  </si>
  <si>
    <t>ガスタービン</t>
  </si>
  <si>
    <t>マイクロストレーナ</t>
  </si>
  <si>
    <t>ポンプ</t>
  </si>
  <si>
    <t>センタードーム</t>
  </si>
  <si>
    <t>ガスホルダ</t>
  </si>
  <si>
    <t>スクラバ</t>
  </si>
  <si>
    <t>サイクロン</t>
  </si>
  <si>
    <t>バグフィルタ</t>
  </si>
  <si>
    <t>バケットコンベア</t>
  </si>
  <si>
    <t>コンベア</t>
  </si>
  <si>
    <t>トラックスケール</t>
  </si>
  <si>
    <r>
      <t>U</t>
    </r>
    <r>
      <rPr>
        <sz val="9"/>
        <rFont val="MS UI Gothic"/>
        <family val="3"/>
      </rPr>
      <t>型側溝</t>
    </r>
  </si>
  <si>
    <r>
      <t>汎用ミニ</t>
    </r>
    <r>
      <rPr>
        <sz val="9"/>
        <rFont val="Book Antiqua"/>
        <family val="1"/>
      </rPr>
      <t>UPS</t>
    </r>
  </si>
  <si>
    <r>
      <t>ｐ</t>
    </r>
    <r>
      <rPr>
        <sz val="9"/>
        <rFont val="Book Antiqua"/>
        <family val="1"/>
      </rPr>
      <t>H</t>
    </r>
    <r>
      <rPr>
        <sz val="9"/>
        <rFont val="MS UI Gothic"/>
        <family val="3"/>
      </rPr>
      <t>計</t>
    </r>
  </si>
  <si>
    <r>
      <t>ORP</t>
    </r>
    <r>
      <rPr>
        <sz val="9"/>
        <rFont val="MS UI Gothic"/>
        <family val="3"/>
      </rPr>
      <t>計</t>
    </r>
  </si>
  <si>
    <r>
      <t>DO</t>
    </r>
    <r>
      <rPr>
        <sz val="9"/>
        <rFont val="MS UI Gothic"/>
        <family val="3"/>
      </rPr>
      <t>計</t>
    </r>
  </si>
  <si>
    <r>
      <t>MLSS</t>
    </r>
    <r>
      <rPr>
        <sz val="9"/>
        <rFont val="MS UI Gothic"/>
        <family val="3"/>
      </rPr>
      <t>計</t>
    </r>
  </si>
  <si>
    <r>
      <t>SV</t>
    </r>
    <r>
      <rPr>
        <sz val="9"/>
        <rFont val="MS UI Gothic"/>
        <family val="3"/>
      </rPr>
      <t>計</t>
    </r>
  </si>
  <si>
    <r>
      <t>CRT</t>
    </r>
    <r>
      <rPr>
        <sz val="9"/>
        <rFont val="MS UI Gothic"/>
        <family val="3"/>
      </rPr>
      <t>操作盤</t>
    </r>
  </si>
  <si>
    <r>
      <t>ITV</t>
    </r>
    <r>
      <rPr>
        <sz val="9"/>
        <rFont val="MS UI Gothic"/>
        <family val="3"/>
      </rPr>
      <t>装置</t>
    </r>
  </si>
  <si>
    <t>給水管・水栓・排水管・ガス管</t>
  </si>
  <si>
    <t>進入検知機</t>
  </si>
  <si>
    <t>鉛蓄電池</t>
  </si>
  <si>
    <r>
      <t>COD</t>
    </r>
    <r>
      <rPr>
        <sz val="9"/>
        <rFont val="MS UI Gothic"/>
        <family val="3"/>
      </rPr>
      <t>水質分析機器</t>
    </r>
  </si>
  <si>
    <t>煙突、焼却炉</t>
  </si>
  <si>
    <t>スプリンクラ</t>
  </si>
  <si>
    <t>エレベータ</t>
  </si>
  <si>
    <t>附帯設備</t>
  </si>
  <si>
    <t>内部防食</t>
  </si>
  <si>
    <t>簡易覆蓋</t>
  </si>
  <si>
    <t>バイパスゲート</t>
  </si>
  <si>
    <t>ベルト型ろ過濃縮機</t>
  </si>
  <si>
    <t>可とう継手</t>
  </si>
  <si>
    <t>鉄筋補強工法</t>
  </si>
  <si>
    <t>ｺﾝｸﾘｰﾄ増厚工法</t>
  </si>
  <si>
    <t>酸素発生装置</t>
  </si>
  <si>
    <t>洗浄水ポンプ</t>
  </si>
  <si>
    <t>熱濃かき寄せ機</t>
  </si>
  <si>
    <t>可動堰</t>
  </si>
  <si>
    <t>施設名</t>
  </si>
  <si>
    <t>-</t>
  </si>
  <si>
    <t>中部浄化センター</t>
  </si>
  <si>
    <t>舘山寺浄化センター</t>
  </si>
  <si>
    <t>湖東浄化センター</t>
  </si>
  <si>
    <t>細江浄化センター</t>
  </si>
  <si>
    <t>井伊谷浄化センター</t>
  </si>
  <si>
    <t>三ヶ日浄化センター</t>
  </si>
  <si>
    <t>気田浄化センター</t>
  </si>
  <si>
    <t>浦川浄化センター</t>
  </si>
  <si>
    <t>佐久間浄化センター</t>
  </si>
  <si>
    <t>城西浄化センター</t>
  </si>
  <si>
    <t>瞳ヶ丘中継ポンプ場</t>
  </si>
  <si>
    <t>都田中継ポンプ場</t>
  </si>
  <si>
    <t>和地中継ポンプ場</t>
  </si>
  <si>
    <t>観月園中継ポンプ場</t>
  </si>
  <si>
    <t>蓬莱園中継ポンプ場</t>
  </si>
  <si>
    <t>弁天島中継ポンプ場</t>
  </si>
  <si>
    <t>渚園中継ポンプ場</t>
  </si>
  <si>
    <t>西ヶ崎中継ポンプ場</t>
  </si>
  <si>
    <t>北ポンプ場</t>
  </si>
  <si>
    <t>中ポンプ場</t>
  </si>
  <si>
    <t>南ポンプ場</t>
  </si>
  <si>
    <t>御前谷ポンプ場</t>
  </si>
  <si>
    <t>西ポンプ場</t>
  </si>
  <si>
    <t>村櫛中継ポンプ場</t>
  </si>
  <si>
    <t>広岡中継ポンプ場</t>
  </si>
  <si>
    <t>金指汚水中継ポンプ場</t>
  </si>
  <si>
    <t>マンホールポンプ関連</t>
  </si>
  <si>
    <t>領家ポンプ場</t>
  </si>
  <si>
    <t>上島雨水ポンプ場</t>
  </si>
  <si>
    <t>山後川雨水ポンプ場</t>
  </si>
  <si>
    <t>東ポンプﾟ場</t>
  </si>
  <si>
    <t>釣橋川雨水ﾎﾟﾝﾌﾟ場</t>
  </si>
  <si>
    <t>西遠浄化センター</t>
  </si>
  <si>
    <t>安間川左岸第二排水区雨水ポンプ場</t>
  </si>
  <si>
    <t>浜名中継ポンプ場</t>
  </si>
  <si>
    <t>阿蔵中継ポンプ場</t>
  </si>
  <si>
    <t>資産名称</t>
  </si>
  <si>
    <t>空調・換気設備</t>
  </si>
  <si>
    <t>電気設備</t>
  </si>
  <si>
    <t>その他</t>
  </si>
  <si>
    <t>計測設備</t>
  </si>
  <si>
    <t>資産分類</t>
  </si>
  <si>
    <t>神明川左岸ポンプ場</t>
  </si>
  <si>
    <t>給排水・衛生・ガス設備</t>
  </si>
  <si>
    <t>消火災害防止設備</t>
  </si>
  <si>
    <t>昇降機</t>
  </si>
  <si>
    <t>-</t>
  </si>
  <si>
    <t>数量</t>
  </si>
  <si>
    <t>数量単位</t>
  </si>
  <si>
    <t>工事費</t>
  </si>
  <si>
    <t>構成比率</t>
  </si>
  <si>
    <t>備考</t>
  </si>
  <si>
    <t>枚</t>
  </si>
  <si>
    <t>本</t>
  </si>
  <si>
    <t>包</t>
  </si>
  <si>
    <t>部</t>
  </si>
  <si>
    <t>箱</t>
  </si>
  <si>
    <t>着</t>
  </si>
  <si>
    <t>台</t>
  </si>
  <si>
    <t>袋</t>
  </si>
  <si>
    <t>対</t>
  </si>
  <si>
    <t>足</t>
  </si>
  <si>
    <t>束</t>
  </si>
  <si>
    <t>双</t>
  </si>
  <si>
    <t>組</t>
  </si>
  <si>
    <t>式</t>
  </si>
  <si>
    <t>冊</t>
  </si>
  <si>
    <t>個</t>
  </si>
  <si>
    <t>基</t>
  </si>
  <si>
    <t>缶</t>
  </si>
  <si>
    <t>巻</t>
  </si>
  <si>
    <t>リットル</t>
  </si>
  <si>
    <t>パック</t>
  </si>
  <si>
    <t>セット</t>
  </si>
  <si>
    <t>ケース</t>
  </si>
  <si>
    <t>ｍ</t>
  </si>
  <si>
    <t>ｋｇ</t>
  </si>
  <si>
    <t>単位</t>
  </si>
  <si>
    <t>㎡</t>
  </si>
  <si>
    <t>ヶ</t>
  </si>
  <si>
    <t>ヶ所</t>
  </si>
  <si>
    <t>箇所</t>
  </si>
  <si>
    <t>池</t>
  </si>
  <si>
    <t>面</t>
  </si>
  <si>
    <t>門</t>
  </si>
  <si>
    <r>
      <t>※</t>
    </r>
    <r>
      <rPr>
        <sz val="9"/>
        <rFont val="Book Antiqua"/>
        <family val="1"/>
      </rPr>
      <t>2…</t>
    </r>
    <r>
      <rPr>
        <sz val="9"/>
        <rFont val="MS UI Gothic"/>
        <family val="3"/>
      </rPr>
      <t>「規則」地方公営企業法施行規則別表第</t>
    </r>
    <r>
      <rPr>
        <sz val="9"/>
        <rFont val="Book Antiqua"/>
        <family val="1"/>
      </rPr>
      <t>2</t>
    </r>
    <r>
      <rPr>
        <sz val="9"/>
        <rFont val="MS UI Gothic"/>
        <family val="3"/>
      </rPr>
      <t>号、「通知」地方公営企業法の適用を受ける簡易水道事業等の勘定科目等について</t>
    </r>
  </si>
  <si>
    <r>
      <t>※</t>
    </r>
    <r>
      <rPr>
        <sz val="9"/>
        <rFont val="Book Antiqua"/>
        <family val="1"/>
      </rPr>
      <t>1…</t>
    </r>
    <r>
      <rPr>
        <sz val="9"/>
        <rFont val="MS UI Gothic"/>
        <family val="3"/>
      </rPr>
      <t>下水道施設の改築について（平成</t>
    </r>
    <r>
      <rPr>
        <sz val="9"/>
        <rFont val="Book Antiqua"/>
        <family val="1"/>
      </rPr>
      <t>15.6.19</t>
    </r>
    <r>
      <rPr>
        <sz val="9"/>
        <rFont val="MS UI Gothic"/>
        <family val="3"/>
      </rPr>
      <t>国都下事第</t>
    </r>
    <r>
      <rPr>
        <sz val="9"/>
        <rFont val="Book Antiqua"/>
        <family val="1"/>
      </rPr>
      <t>77</t>
    </r>
    <r>
      <rPr>
        <sz val="9"/>
        <rFont val="MS UI Gothic"/>
        <family val="3"/>
      </rPr>
      <t>号下水道事業課長通知）を参考としている</t>
    </r>
  </si>
  <si>
    <t>規則</t>
  </si>
  <si>
    <t>工具器具及び備品</t>
  </si>
  <si>
    <t>普通乗用自動車</t>
  </si>
  <si>
    <t>その他のもの</t>
  </si>
  <si>
    <t>車両運搬具</t>
  </si>
  <si>
    <t>道路清掃車</t>
  </si>
  <si>
    <t>特殊自動車</t>
  </si>
  <si>
    <t>散水車</t>
  </si>
  <si>
    <t>高圧洗浄車</t>
  </si>
  <si>
    <t>汚泥吸引者</t>
  </si>
  <si>
    <t>トラクターショベル</t>
  </si>
  <si>
    <t>テレビカメラ車</t>
  </si>
  <si>
    <t>ホイールロダー</t>
  </si>
  <si>
    <t>普通貨物自動車</t>
  </si>
  <si>
    <t>貨物自動車（その他のもの）</t>
  </si>
  <si>
    <t>塵芥運搬車</t>
  </si>
  <si>
    <t>貨物自動車（ダンプ式のもの）</t>
  </si>
  <si>
    <t>ダンプ</t>
  </si>
  <si>
    <t>しさ運搬車</t>
  </si>
  <si>
    <t>小型貨物トラック</t>
  </si>
  <si>
    <r>
      <t>小型車（総排気量が</t>
    </r>
    <r>
      <rPr>
        <sz val="9"/>
        <rFont val="Book Antiqua"/>
        <family val="1"/>
      </rPr>
      <t>0.66</t>
    </r>
    <r>
      <rPr>
        <sz val="9"/>
        <rFont val="MS UI Gothic"/>
        <family val="3"/>
      </rPr>
      <t>ℓ以下のもの）</t>
    </r>
  </si>
  <si>
    <t>小型貨物自動車</t>
  </si>
  <si>
    <t>小型乗用自動車</t>
  </si>
  <si>
    <t>原動機付自転車</t>
  </si>
  <si>
    <t>二輪車</t>
  </si>
  <si>
    <t>オートバイ</t>
  </si>
  <si>
    <t>通知</t>
  </si>
  <si>
    <t>その他（主として木造のもの）</t>
  </si>
  <si>
    <t>機械及び装置</t>
  </si>
  <si>
    <t>その他（主として金属製のもの）</t>
  </si>
  <si>
    <t>トラックスケール</t>
  </si>
  <si>
    <t>付帯設備</t>
  </si>
  <si>
    <t>計量器</t>
  </si>
  <si>
    <t>機械設備</t>
  </si>
  <si>
    <t>エンジン用（金属）</t>
  </si>
  <si>
    <t>処理機械設備</t>
  </si>
  <si>
    <t>焼成用（金属）</t>
  </si>
  <si>
    <t>ボイラ用（金属）</t>
  </si>
  <si>
    <t>焼却・溶融炉用（金属）</t>
  </si>
  <si>
    <t>ダクト</t>
  </si>
  <si>
    <t>ファン</t>
  </si>
  <si>
    <t>荷役設備</t>
  </si>
  <si>
    <t>バイパスゲート</t>
  </si>
  <si>
    <t>汚泥処置設備</t>
  </si>
  <si>
    <t>コンベア</t>
  </si>
  <si>
    <t>発酵槽（鋼板製）</t>
  </si>
  <si>
    <t>スクリューコンベア</t>
  </si>
  <si>
    <t>フライトコンベア</t>
  </si>
  <si>
    <t>バケットコンベア</t>
  </si>
  <si>
    <t>サイクロン</t>
  </si>
  <si>
    <t>バグフィルタ</t>
  </si>
  <si>
    <t>スクラバ</t>
  </si>
  <si>
    <t>ベルトコンベア</t>
  </si>
  <si>
    <t>汚泥洗浄タンク設備</t>
  </si>
  <si>
    <t>ガスホルダ</t>
  </si>
  <si>
    <t>センタードーム</t>
  </si>
  <si>
    <t>浮上濃縮タンク（鋼板製）</t>
  </si>
  <si>
    <t>高度処理設備（水処理設備に準じる）</t>
  </si>
  <si>
    <t>ポンプ</t>
  </si>
  <si>
    <t>凝集沈殿設備</t>
  </si>
  <si>
    <t>水処理設備</t>
  </si>
  <si>
    <t>ポンプ設備</t>
  </si>
  <si>
    <t>マイクロストレーナ</t>
  </si>
  <si>
    <t>反応タンク（鋼板製）</t>
  </si>
  <si>
    <t>滅菌設備</t>
  </si>
  <si>
    <t>ポンプ設備</t>
  </si>
  <si>
    <t>ガスタービン</t>
  </si>
  <si>
    <t>ポンプ本体（グラインダー含む）</t>
  </si>
  <si>
    <t>沈砂池設備</t>
  </si>
  <si>
    <t>スッキプホイスト</t>
  </si>
  <si>
    <t>トラフコンベア</t>
  </si>
  <si>
    <t>スキップホイスト</t>
  </si>
  <si>
    <t>スクリーン</t>
  </si>
  <si>
    <t>電気計装設備</t>
  </si>
  <si>
    <t>規則</t>
  </si>
  <si>
    <t>電気設備（その他）</t>
  </si>
  <si>
    <t>電気設備</t>
  </si>
  <si>
    <t>データロギングコントローラ</t>
  </si>
  <si>
    <t>シーケンスコントローラ</t>
  </si>
  <si>
    <t>プロセスコントローラ</t>
  </si>
  <si>
    <t>計測設備（運転制御に必要な機器）</t>
  </si>
  <si>
    <t>計測設備</t>
  </si>
  <si>
    <t>コントロールセンタ</t>
  </si>
  <si>
    <t>電気設備（蓄電池電源設備）</t>
  </si>
  <si>
    <t>電気設備（内燃力発電設備）</t>
  </si>
  <si>
    <t>内燃設備</t>
  </si>
  <si>
    <t>ダミーロード</t>
  </si>
  <si>
    <t>門、囲障</t>
  </si>
  <si>
    <t>場内整備</t>
  </si>
  <si>
    <t>その他（金属）</t>
  </si>
  <si>
    <t>その他構築物</t>
  </si>
  <si>
    <t>構築物</t>
  </si>
  <si>
    <r>
      <t>その他（</t>
    </r>
    <r>
      <rPr>
        <sz val="9"/>
        <rFont val="Book Antiqua"/>
        <family val="1"/>
      </rPr>
      <t>RC</t>
    </r>
    <r>
      <rPr>
        <sz val="9"/>
        <rFont val="MS UI Gothic"/>
        <family val="3"/>
      </rPr>
      <t>）</t>
    </r>
  </si>
  <si>
    <r>
      <t>その他（</t>
    </r>
    <r>
      <rPr>
        <sz val="9"/>
        <rFont val="Book Antiqua"/>
        <family val="1"/>
      </rPr>
      <t>SRC</t>
    </r>
    <r>
      <rPr>
        <sz val="9"/>
        <rFont val="MS UI Gothic"/>
        <family val="3"/>
      </rPr>
      <t>又は</t>
    </r>
    <r>
      <rPr>
        <sz val="9"/>
        <rFont val="Book Antiqua"/>
        <family val="1"/>
      </rPr>
      <t>RC</t>
    </r>
    <r>
      <rPr>
        <sz val="9"/>
        <rFont val="MS UI Gothic"/>
        <family val="3"/>
      </rPr>
      <t>）</t>
    </r>
  </si>
  <si>
    <t>舗装道路及び舗装路面</t>
  </si>
  <si>
    <t>舗装道路及び舗装路面（アスファルト）</t>
  </si>
  <si>
    <r>
      <t>舗装道路及び舗装路面（</t>
    </r>
    <r>
      <rPr>
        <sz val="9"/>
        <rFont val="Book Antiqua"/>
        <family val="1"/>
      </rPr>
      <t>RC</t>
    </r>
    <r>
      <rPr>
        <sz val="9"/>
        <rFont val="MS UI Gothic"/>
        <family val="3"/>
      </rPr>
      <t>又は</t>
    </r>
    <r>
      <rPr>
        <sz val="9"/>
        <rFont val="Book Antiqua"/>
        <family val="1"/>
      </rPr>
      <t>CO</t>
    </r>
    <r>
      <rPr>
        <sz val="9"/>
        <rFont val="MS UI Gothic"/>
        <family val="3"/>
      </rPr>
      <t>）</t>
    </r>
  </si>
  <si>
    <t>樋門（樋管）</t>
  </si>
  <si>
    <t>処理設備附属管弁</t>
  </si>
  <si>
    <t>処理設備</t>
  </si>
  <si>
    <t>共通施設</t>
  </si>
  <si>
    <t>汚泥処理施設（洗浄タンク）</t>
  </si>
  <si>
    <t>汚泥処理施設（貯留タンク）</t>
  </si>
  <si>
    <t>汚泥処理施設（消化タンク）</t>
  </si>
  <si>
    <t>汚泥処理施設（濃縮タンク）</t>
  </si>
  <si>
    <r>
      <t>躯体（</t>
    </r>
    <r>
      <rPr>
        <sz val="9"/>
        <rFont val="Book Antiqua"/>
        <family val="1"/>
      </rPr>
      <t>SRC</t>
    </r>
    <r>
      <rPr>
        <sz val="9"/>
        <rFont val="MS UI Gothic"/>
        <family val="3"/>
      </rPr>
      <t>又は</t>
    </r>
    <r>
      <rPr>
        <sz val="9"/>
        <rFont val="Book Antiqua"/>
        <family val="1"/>
      </rPr>
      <t>RC</t>
    </r>
    <r>
      <rPr>
        <sz val="9"/>
        <rFont val="MS UI Gothic"/>
        <family val="3"/>
      </rPr>
      <t>）</t>
    </r>
  </si>
  <si>
    <t>水処理施設（場内管渠設備）</t>
  </si>
  <si>
    <t>水処理施設（消毒施設）</t>
  </si>
  <si>
    <t>水処理施設（反応タンク施設）</t>
  </si>
  <si>
    <t>水処理施設（沈殿施設）</t>
  </si>
  <si>
    <r>
      <t>躯体（</t>
    </r>
    <r>
      <rPr>
        <sz val="9"/>
        <rFont val="Book Antiqua"/>
        <family val="1"/>
      </rPr>
      <t>RC</t>
    </r>
    <r>
      <rPr>
        <sz val="9"/>
        <rFont val="MS UI Gothic"/>
        <family val="3"/>
      </rPr>
      <t>）</t>
    </r>
  </si>
  <si>
    <t>ポンプ場施設（揚水施設）</t>
  </si>
  <si>
    <t>ポンプ場施設（除砂施設）</t>
  </si>
  <si>
    <t>マンホール</t>
  </si>
  <si>
    <t>下水道管渠、人孔及び桝</t>
  </si>
  <si>
    <t>排水設備</t>
  </si>
  <si>
    <t>桝（雨水桝、雨水浸透桝）</t>
  </si>
  <si>
    <t>桝</t>
  </si>
  <si>
    <t>ボックスカルバート</t>
  </si>
  <si>
    <t>スライディングドア</t>
  </si>
  <si>
    <t>管理棟（処理場内の建物及び場外のポンプ場等はすべて管理棟に準ずる）</t>
  </si>
  <si>
    <t>附属設備（可動間仕切り）</t>
  </si>
  <si>
    <t>建物</t>
  </si>
  <si>
    <t>アコーディオンカーテン</t>
  </si>
  <si>
    <t>エレベータ</t>
  </si>
  <si>
    <t>昇降機</t>
  </si>
  <si>
    <t>附属設備（昇降機設備）</t>
  </si>
  <si>
    <t>消火災害防止設備</t>
  </si>
  <si>
    <t>附属設備（その他電気設備）</t>
  </si>
  <si>
    <r>
      <t>附属設備（消火、排煙又は災害報知設備</t>
    </r>
    <r>
      <rPr>
        <sz val="9"/>
        <rFont val="Book Antiqua"/>
        <family val="1"/>
      </rPr>
      <t>…</t>
    </r>
    <r>
      <rPr>
        <sz val="9"/>
        <rFont val="MS UI Gothic"/>
        <family val="3"/>
      </rPr>
      <t>）</t>
    </r>
  </si>
  <si>
    <t>スプリンクラ</t>
  </si>
  <si>
    <t>電気設備</t>
  </si>
  <si>
    <t>スピーカ</t>
  </si>
  <si>
    <t>アンプ</t>
  </si>
  <si>
    <t>エアカーテン</t>
  </si>
  <si>
    <t>空調・換気設備</t>
  </si>
  <si>
    <t>附属設備（冷房、暖房、通風又はボイラー設備）</t>
  </si>
  <si>
    <t>ファン</t>
  </si>
  <si>
    <t>クーリングタワー</t>
  </si>
  <si>
    <t>エアコン（含パッケージエアコン）</t>
  </si>
  <si>
    <t>オイルポンプ</t>
  </si>
  <si>
    <t>ファンコイル</t>
  </si>
  <si>
    <t>チラーユニット</t>
  </si>
  <si>
    <t>ダクト</t>
  </si>
  <si>
    <t>受水槽・高架水槽（金属又は合成樹脂）</t>
  </si>
  <si>
    <t>給排水・衛生・ガス設備</t>
  </si>
  <si>
    <t>附属設備（給排水又は衛生設備及びガス設備）</t>
  </si>
  <si>
    <r>
      <t>工場（作業所を含む）用、倉庫用（</t>
    </r>
    <r>
      <rPr>
        <sz val="9"/>
        <rFont val="Book Antiqua"/>
        <family val="1"/>
      </rPr>
      <t>SRC</t>
    </r>
    <r>
      <rPr>
        <sz val="9"/>
        <rFont val="MS UI Gothic"/>
        <family val="3"/>
      </rPr>
      <t>又は</t>
    </r>
    <r>
      <rPr>
        <sz val="9"/>
        <rFont val="Book Antiqua"/>
        <family val="1"/>
      </rPr>
      <t>RC)</t>
    </r>
  </si>
  <si>
    <r>
      <t>停車場用、車庫用（</t>
    </r>
    <r>
      <rPr>
        <sz val="9"/>
        <rFont val="Book Antiqua"/>
        <family val="1"/>
      </rPr>
      <t>SRC</t>
    </r>
    <r>
      <rPr>
        <sz val="9"/>
        <rFont val="MS UI Gothic"/>
        <family val="3"/>
      </rPr>
      <t>又は</t>
    </r>
    <r>
      <rPr>
        <sz val="9"/>
        <rFont val="Book Antiqua"/>
        <family val="1"/>
      </rPr>
      <t>RC)</t>
    </r>
  </si>
  <si>
    <r>
      <t>変電所用、発電所用（</t>
    </r>
    <r>
      <rPr>
        <sz val="9"/>
        <rFont val="Book Antiqua"/>
        <family val="1"/>
      </rPr>
      <t>SRC</t>
    </r>
    <r>
      <rPr>
        <sz val="9"/>
        <rFont val="MS UI Gothic"/>
        <family val="3"/>
      </rPr>
      <t>又は</t>
    </r>
    <r>
      <rPr>
        <sz val="9"/>
        <rFont val="Book Antiqua"/>
        <family val="1"/>
      </rPr>
      <t>RC)</t>
    </r>
  </si>
  <si>
    <t>管理棟</t>
  </si>
  <si>
    <r>
      <t>事務所用（</t>
    </r>
    <r>
      <rPr>
        <sz val="9"/>
        <rFont val="Book Antiqua"/>
        <family val="1"/>
      </rPr>
      <t>SRC</t>
    </r>
    <r>
      <rPr>
        <sz val="9"/>
        <rFont val="MS UI Gothic"/>
        <family val="3"/>
      </rPr>
      <t>又は</t>
    </r>
    <r>
      <rPr>
        <sz val="9"/>
        <rFont val="Book Antiqua"/>
        <family val="1"/>
      </rPr>
      <t>RC</t>
    </r>
    <r>
      <rPr>
        <sz val="9"/>
        <rFont val="MS UI Gothic"/>
        <family val="3"/>
      </rPr>
      <t>）</t>
    </r>
  </si>
  <si>
    <t>小分類</t>
  </si>
  <si>
    <t>中分類</t>
  </si>
  <si>
    <t>大分類</t>
  </si>
  <si>
    <r>
      <t>出典</t>
    </r>
    <r>
      <rPr>
        <vertAlign val="superscript"/>
        <sz val="9"/>
        <rFont val="MS UI Gothic"/>
        <family val="3"/>
      </rPr>
      <t>※</t>
    </r>
    <r>
      <rPr>
        <vertAlign val="superscript"/>
        <sz val="9"/>
        <rFont val="Book Antiqua"/>
        <family val="1"/>
      </rPr>
      <t>2</t>
    </r>
  </si>
  <si>
    <t>耐用年数</t>
  </si>
  <si>
    <t>細目</t>
  </si>
  <si>
    <t>節</t>
  </si>
  <si>
    <t>目</t>
  </si>
  <si>
    <r>
      <t>固定資産分類</t>
    </r>
    <r>
      <rPr>
        <vertAlign val="superscript"/>
        <sz val="9"/>
        <rFont val="MS UI Gothic"/>
        <family val="3"/>
      </rPr>
      <t>※1</t>
    </r>
  </si>
  <si>
    <t>耐用年数</t>
  </si>
  <si>
    <t>資産勘定</t>
  </si>
  <si>
    <t>平成29年2月　日　決裁</t>
  </si>
  <si>
    <t>浜松市下水道事業会計_固定資産整理簿</t>
  </si>
  <si>
    <t>躯体</t>
  </si>
  <si>
    <t>門、囲障（金属）</t>
  </si>
  <si>
    <t>門、囲障（RC）</t>
  </si>
  <si>
    <t>計測設備</t>
  </si>
  <si>
    <t>資産名称＋資産分類</t>
  </si>
  <si>
    <r>
      <rPr>
        <sz val="9"/>
        <rFont val="ＭＳ Ｐ明朝"/>
        <family val="1"/>
      </rPr>
      <t>重複</t>
    </r>
    <r>
      <rPr>
        <sz val="9"/>
        <rFont val="Book Antiqua"/>
        <family val="1"/>
      </rPr>
      <t>CHK</t>
    </r>
  </si>
  <si>
    <t>事務所用</t>
  </si>
  <si>
    <t>事務所用</t>
  </si>
  <si>
    <t>変電所用、発電所用</t>
  </si>
  <si>
    <t>変電所用、発電所用</t>
  </si>
  <si>
    <t>停車場用、車庫用</t>
  </si>
  <si>
    <t>停車場用、車庫用</t>
  </si>
  <si>
    <t>工場（作業所を含む）用、倉庫用</t>
  </si>
  <si>
    <t>工場（作業所を含む）用、倉庫用</t>
  </si>
  <si>
    <t>建物</t>
  </si>
  <si>
    <t>舗装（RC又はCO）</t>
  </si>
  <si>
    <t>舗装（アスファルト）</t>
  </si>
  <si>
    <t>舗装（アスファルト）</t>
  </si>
  <si>
    <t>舗装（RC又はCO）</t>
  </si>
  <si>
    <r>
      <rPr>
        <sz val="9"/>
        <rFont val="ＭＳ Ｐ明朝"/>
        <family val="1"/>
      </rPr>
      <t>門、囲障（</t>
    </r>
    <r>
      <rPr>
        <sz val="9"/>
        <rFont val="Book Antiqua"/>
        <family val="1"/>
      </rPr>
      <t>RC</t>
    </r>
    <r>
      <rPr>
        <sz val="9"/>
        <rFont val="ＭＳ Ｐ明朝"/>
        <family val="1"/>
      </rPr>
      <t>）</t>
    </r>
  </si>
  <si>
    <t>門、囲障（金属）</t>
  </si>
  <si>
    <t>オートバイ</t>
  </si>
  <si>
    <t>原動機付自転車</t>
  </si>
  <si>
    <t>小型乗用自動車</t>
  </si>
  <si>
    <t>小型貨物自動車</t>
  </si>
  <si>
    <t>小型貨物トラック</t>
  </si>
  <si>
    <t>しさ運搬車</t>
  </si>
  <si>
    <t>ダンプ</t>
  </si>
  <si>
    <t>塵芥運搬車</t>
  </si>
  <si>
    <t>普通貨物自動車</t>
  </si>
  <si>
    <t>ホイールロダー</t>
  </si>
  <si>
    <t>テレビカメラ車</t>
  </si>
  <si>
    <t>トラクターショベル</t>
  </si>
  <si>
    <t>汚泥吸引者</t>
  </si>
  <si>
    <t>高圧洗浄車</t>
  </si>
  <si>
    <t>散水車</t>
  </si>
  <si>
    <t>道路清掃車</t>
  </si>
  <si>
    <t>普通乗用自動車</t>
  </si>
  <si>
    <t>その他の車両運搬具</t>
  </si>
  <si>
    <t>特殊自動車</t>
  </si>
  <si>
    <t>凝集沈殿設備【高度処理】</t>
  </si>
  <si>
    <t>小型車【総排気量が0.66ℓ以下のもの】</t>
  </si>
  <si>
    <t>貨物自動車【ダンプ式のもの】</t>
  </si>
  <si>
    <t>貨物自動車【その他のもの】</t>
  </si>
  <si>
    <t>反応タンク設備【高度処理】</t>
  </si>
  <si>
    <t>反応タンク設備【高度処理】</t>
  </si>
  <si>
    <t>凝集沈殿設備【高度処理】</t>
  </si>
  <si>
    <r>
      <rPr>
        <sz val="9"/>
        <rFont val="ＭＳ Ｐ明朝"/>
        <family val="1"/>
      </rPr>
      <t>小型車【総排気量が</t>
    </r>
    <r>
      <rPr>
        <sz val="9"/>
        <rFont val="Book Antiqua"/>
        <family val="1"/>
      </rPr>
      <t>0.66</t>
    </r>
    <r>
      <rPr>
        <sz val="9"/>
        <rFont val="ＭＳ Ｐ明朝"/>
        <family val="1"/>
      </rPr>
      <t>ℓ以下のもの】</t>
    </r>
  </si>
  <si>
    <t>貨物自動車【ダンプ式のもの】</t>
  </si>
  <si>
    <t>貨物自動車【その他のもの】</t>
  </si>
  <si>
    <t>空調・換気設備</t>
  </si>
  <si>
    <t>ファン</t>
  </si>
  <si>
    <t>空冷式パッケージ空調機</t>
  </si>
  <si>
    <t>有圧換気扇 排気形</t>
  </si>
  <si>
    <t>有圧換気扇 給気形</t>
  </si>
  <si>
    <t>1系流入ゲート</t>
  </si>
  <si>
    <t>2系流入ゲート</t>
  </si>
  <si>
    <t>工事ID</t>
  </si>
  <si>
    <t>H29-00001</t>
  </si>
  <si>
    <t>H29-00002</t>
  </si>
  <si>
    <t>資産区分</t>
  </si>
  <si>
    <t>資産区分チェック</t>
  </si>
  <si>
    <t>資産区分</t>
  </si>
  <si>
    <t>土地</t>
  </si>
  <si>
    <t>他構築物</t>
  </si>
  <si>
    <t>内燃設備</t>
  </si>
  <si>
    <t>他機械装置</t>
  </si>
  <si>
    <t>工具器具及び備品</t>
  </si>
  <si>
    <t>他構築物</t>
  </si>
  <si>
    <t>他機械装置</t>
  </si>
  <si>
    <t>様式</t>
  </si>
  <si>
    <t>合流</t>
  </si>
  <si>
    <t>分流</t>
  </si>
  <si>
    <t>雨水</t>
  </si>
  <si>
    <t>中水</t>
  </si>
  <si>
    <t>その他</t>
  </si>
  <si>
    <t>供用開始年月日</t>
  </si>
  <si>
    <t>資産分類＋資産名称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</si>
</sst>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411]ge\.m\.d;@"/>
    <numFmt numFmtId="185" formatCode="[$-411]gee/mm/dd;@"/>
  </numFmts>
  <fonts count="49">
    <font>
      <sz val="11"/>
      <name val="ＭＳ Ｐゴシック"/>
      <family val="3"/>
    </font>
    <font>
      <sz val="6"/>
      <name val="ＭＳ Ｐゴシック"/>
      <family val="3"/>
    </font>
    <font>
      <sz val="9"/>
      <name val="Book Antiqua"/>
      <family val="1"/>
    </font>
    <font>
      <sz val="9"/>
      <name val="MS UI Gothic"/>
      <family val="3"/>
    </font>
    <font>
      <sz val="11"/>
      <color indexed="8"/>
      <name val="ＭＳ Ｐゴシック"/>
      <family val="3"/>
    </font>
    <font>
      <vertAlign val="superscript"/>
      <sz val="9"/>
      <name val="MS UI Gothic"/>
      <family val="3"/>
    </font>
    <font>
      <vertAlign val="superscript"/>
      <sz val="9"/>
      <name val="Book Antiqua"/>
      <family val="1"/>
    </font>
    <font>
      <sz val="9"/>
      <name val="ＭＳ Ｐ明朝"/>
      <family val="1"/>
    </font>
    <font>
      <sz val="9"/>
      <name val="ＭＳ ゴシック"/>
      <family val="3"/>
    </font>
    <font>
      <b/>
      <sz val="9"/>
      <name val="ＭＳ Ｐゴシック"/>
      <family val="3"/>
    </font>
    <font>
      <sz val="11"/>
      <name val="HGｺﾞｼｯｸM"/>
      <family val="3"/>
    </font>
    <font>
      <sz val="11"/>
      <name val="ＭＳ ゴシック"/>
      <family val="3"/>
    </font>
    <font>
      <sz val="6"/>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indexed="41"/>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hair"/>
      <right style="thin"/>
      <top style="thin"/>
      <bottom style="hair"/>
    </border>
    <border>
      <left style="hair"/>
      <right style="hair"/>
      <top style="thin"/>
      <bottom style="hair"/>
    </border>
    <border>
      <left style="thin"/>
      <right style="hair"/>
      <top style="thin"/>
      <bottom style="hair"/>
    </border>
    <border>
      <left>
        <color indexed="63"/>
      </left>
      <right>
        <color indexed="63"/>
      </right>
      <top style="thin"/>
      <bottom>
        <color indexed="63"/>
      </bottom>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82" fontId="4" fillId="0" borderId="0" applyFont="0" applyFill="0" applyBorder="0" applyAlignment="0" applyProtection="0"/>
    <xf numFmtId="0" fontId="46" fillId="31" borderId="4" applyNumberFormat="0" applyAlignment="0" applyProtection="0"/>
    <xf numFmtId="0" fontId="10" fillId="0" borderId="0">
      <alignment vertical="center"/>
      <protection/>
    </xf>
    <xf numFmtId="0" fontId="4" fillId="0" borderId="0">
      <alignment/>
      <protection/>
    </xf>
    <xf numFmtId="0" fontId="47" fillId="32" borderId="0" applyNumberFormat="0" applyBorder="0" applyAlignment="0" applyProtection="0"/>
  </cellStyleXfs>
  <cellXfs count="159">
    <xf numFmtId="0" fontId="0" fillId="0" borderId="0" xfId="0" applyAlignment="1">
      <alignment/>
    </xf>
    <xf numFmtId="0" fontId="0" fillId="0" borderId="10" xfId="0" applyBorder="1" applyAlignment="1">
      <alignment vertical="center"/>
    </xf>
    <xf numFmtId="0" fontId="0" fillId="0" borderId="10" xfId="0" applyBorder="1" applyAlignment="1">
      <alignment/>
    </xf>
    <xf numFmtId="0" fontId="3" fillId="0" borderId="10" xfId="0" applyFont="1" applyFill="1" applyBorder="1" applyAlignment="1">
      <alignment vertical="center"/>
    </xf>
    <xf numFmtId="0" fontId="0" fillId="0" borderId="0" xfId="0" applyBorder="1" applyAlignment="1">
      <alignment/>
    </xf>
    <xf numFmtId="0" fontId="0" fillId="0" borderId="11" xfId="0" applyBorder="1" applyAlignment="1">
      <alignment/>
    </xf>
    <xf numFmtId="0" fontId="0" fillId="0" borderId="11" xfId="0" applyBorder="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0" xfId="0" applyFill="1" applyBorder="1" applyAlignment="1">
      <alignment/>
    </xf>
    <xf numFmtId="0" fontId="3" fillId="33" borderId="10" xfId="0" applyFont="1" applyFill="1" applyBorder="1" applyAlignment="1">
      <alignment vertical="center"/>
    </xf>
    <xf numFmtId="9" fontId="0" fillId="0" borderId="10" xfId="0" applyNumberFormat="1" applyBorder="1" applyAlignment="1">
      <alignment/>
    </xf>
    <xf numFmtId="38" fontId="0" fillId="0" borderId="13" xfId="48" applyFont="1" applyBorder="1" applyAlignment="1">
      <alignment/>
    </xf>
    <xf numFmtId="38" fontId="0" fillId="0" borderId="10" xfId="48" applyFont="1" applyBorder="1" applyAlignment="1">
      <alignment/>
    </xf>
    <xf numFmtId="38" fontId="0" fillId="0" borderId="0" xfId="48" applyFont="1" applyAlignment="1">
      <alignment/>
    </xf>
    <xf numFmtId="0" fontId="4" fillId="0" borderId="10" xfId="62" applyFont="1" applyFill="1" applyBorder="1" applyAlignment="1">
      <alignment wrapText="1"/>
      <protection/>
    </xf>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3"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justify" vertical="top" wrapText="1"/>
    </xf>
    <xf numFmtId="0" fontId="2" fillId="0" borderId="15" xfId="0" applyFont="1" applyBorder="1" applyAlignment="1">
      <alignment horizontal="justify" vertical="top" wrapText="1"/>
    </xf>
    <xf numFmtId="0" fontId="3" fillId="0" borderId="17" xfId="0" applyFont="1" applyBorder="1" applyAlignment="1">
      <alignment horizontal="justify" vertical="top" wrapText="1"/>
    </xf>
    <xf numFmtId="0" fontId="3"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3" fillId="0" borderId="18" xfId="0" applyFont="1" applyBorder="1" applyAlignment="1">
      <alignment horizontal="center" vertical="top" wrapText="1"/>
    </xf>
    <xf numFmtId="0" fontId="2" fillId="0" borderId="19" xfId="0" applyFont="1" applyBorder="1" applyAlignment="1">
      <alignment horizontal="center" vertical="top" wrapText="1"/>
    </xf>
    <xf numFmtId="0" fontId="3" fillId="0" borderId="20" xfId="0" applyFont="1" applyBorder="1" applyAlignment="1">
      <alignment horizontal="justify" vertical="top" wrapText="1"/>
    </xf>
    <xf numFmtId="0" fontId="2" fillId="0" borderId="18" xfId="0" applyFont="1" applyBorder="1" applyAlignment="1">
      <alignment horizontal="justify" vertical="top" wrapText="1"/>
    </xf>
    <xf numFmtId="0" fontId="3"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3"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23" xfId="0" applyFont="1" applyBorder="1" applyAlignment="1">
      <alignment horizontal="justify" vertical="top" wrapText="1"/>
    </xf>
    <xf numFmtId="0" fontId="2" fillId="0" borderId="21" xfId="0" applyFont="1" applyBorder="1" applyAlignment="1">
      <alignment horizontal="justify" vertical="top" wrapText="1"/>
    </xf>
    <xf numFmtId="0" fontId="3"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3" fillId="0" borderId="24" xfId="0" applyFont="1" applyBorder="1" applyAlignment="1">
      <alignment horizontal="center" vertical="top" wrapText="1"/>
    </xf>
    <xf numFmtId="0" fontId="2" fillId="0" borderId="25" xfId="0" applyFont="1" applyBorder="1" applyAlignment="1">
      <alignment horizontal="center" vertical="top" wrapText="1"/>
    </xf>
    <xf numFmtId="0" fontId="3" fillId="0" borderId="26" xfId="0" applyFont="1" applyBorder="1" applyAlignment="1">
      <alignment horizontal="justify" vertical="top" wrapText="1"/>
    </xf>
    <xf numFmtId="0" fontId="2" fillId="0" borderId="24" xfId="0" applyFont="1" applyBorder="1" applyAlignment="1">
      <alignment horizontal="justify" vertical="top" wrapText="1"/>
    </xf>
    <xf numFmtId="0" fontId="3"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3" fillId="0" borderId="27" xfId="0" applyFont="1" applyBorder="1" applyAlignment="1">
      <alignment horizontal="center" vertical="top" wrapText="1"/>
    </xf>
    <xf numFmtId="0" fontId="2" fillId="0" borderId="28" xfId="0" applyFont="1" applyBorder="1" applyAlignment="1">
      <alignment horizontal="center" vertical="top" wrapText="1"/>
    </xf>
    <xf numFmtId="0" fontId="3" fillId="0" borderId="29" xfId="0" applyFont="1" applyBorder="1" applyAlignment="1">
      <alignment horizontal="justify" vertical="top" wrapText="1"/>
    </xf>
    <xf numFmtId="0" fontId="2" fillId="0" borderId="27" xfId="0" applyFont="1" applyBorder="1" applyAlignment="1">
      <alignment horizontal="justify" vertical="top" wrapText="1"/>
    </xf>
    <xf numFmtId="0" fontId="2" fillId="0" borderId="30" xfId="0" applyFont="1" applyBorder="1" applyAlignment="1">
      <alignment/>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3" fillId="0" borderId="18" xfId="0" applyFont="1" applyFill="1" applyBorder="1" applyAlignment="1">
      <alignment horizontal="center" vertical="center"/>
    </xf>
    <xf numFmtId="0" fontId="2" fillId="0" borderId="19" xfId="0" applyFont="1" applyBorder="1" applyAlignment="1">
      <alignment horizontal="center"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1" xfId="0" applyFont="1" applyFill="1" applyBorder="1" applyAlignment="1">
      <alignment horizontal="center" vertical="center"/>
    </xf>
    <xf numFmtId="0" fontId="2" fillId="0" borderId="22"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4" xfId="0" applyFont="1" applyFill="1" applyBorder="1" applyAlignment="1">
      <alignment horizontal="center" vertical="center"/>
    </xf>
    <xf numFmtId="0" fontId="2" fillId="0" borderId="25"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7" xfId="0" applyFont="1" applyFill="1" applyBorder="1" applyAlignment="1">
      <alignment horizontal="center" vertical="center"/>
    </xf>
    <xf numFmtId="0" fontId="2" fillId="0" borderId="28" xfId="0" applyFont="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2" fillId="0" borderId="22" xfId="0" applyFont="1" applyFill="1" applyBorder="1" applyAlignment="1">
      <alignment horizontal="center"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1" xfId="0" applyFont="1" applyFill="1" applyBorder="1" applyAlignment="1">
      <alignment horizontal="center" vertical="center"/>
    </xf>
    <xf numFmtId="0" fontId="2" fillId="0" borderId="32"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vertical="center"/>
    </xf>
    <xf numFmtId="0" fontId="3" fillId="0" borderId="21" xfId="0" applyFont="1" applyFill="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vertical="center" wrapText="1"/>
    </xf>
    <xf numFmtId="0" fontId="3" fillId="0" borderId="21" xfId="0" applyFont="1" applyBorder="1" applyAlignment="1">
      <alignment vertical="center" wrapText="1"/>
    </xf>
    <xf numFmtId="0" fontId="3" fillId="0"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27" xfId="0" applyFont="1" applyFill="1" applyBorder="1" applyAlignment="1">
      <alignment horizontal="center" vertical="center" wrapText="1"/>
    </xf>
    <xf numFmtId="0" fontId="2" fillId="0" borderId="28" xfId="0" applyFont="1" applyBorder="1" applyAlignment="1">
      <alignment horizontal="center"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2" fillId="0" borderId="24" xfId="0" applyFont="1" applyBorder="1" applyAlignment="1">
      <alignment vertical="center"/>
    </xf>
    <xf numFmtId="0" fontId="3" fillId="0" borderId="18" xfId="0" applyFont="1" applyFill="1" applyBorder="1" applyAlignment="1">
      <alignment horizontal="center"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1"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7" xfId="0" applyFont="1" applyFill="1" applyBorder="1" applyAlignment="1">
      <alignment horizontal="center" vertical="center" wrapText="1"/>
    </xf>
    <xf numFmtId="0" fontId="2" fillId="0" borderId="38" xfId="0" applyFont="1" applyFill="1" applyBorder="1" applyAlignment="1">
      <alignment horizontal="center" vertical="center"/>
    </xf>
    <xf numFmtId="0" fontId="2" fillId="0" borderId="37"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2" fillId="0" borderId="28" xfId="0" applyFont="1" applyFill="1" applyBorder="1" applyAlignment="1">
      <alignment horizontal="center" vertical="center"/>
    </xf>
    <xf numFmtId="0" fontId="2" fillId="0" borderId="27" xfId="0" applyFont="1" applyFill="1" applyBorder="1" applyAlignment="1">
      <alignment vertical="center"/>
    </xf>
    <xf numFmtId="0" fontId="2" fillId="0" borderId="21" xfId="0" applyFont="1" applyBorder="1" applyAlignment="1">
      <alignment vertical="center"/>
    </xf>
    <xf numFmtId="0" fontId="2" fillId="0" borderId="27" xfId="0" applyFont="1" applyBorder="1" applyAlignment="1">
      <alignment vertical="center"/>
    </xf>
    <xf numFmtId="0" fontId="3" fillId="0" borderId="34" xfId="0" applyFont="1" applyFill="1" applyBorder="1" applyAlignment="1">
      <alignment horizontal="center" vertical="center" wrapText="1"/>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18" xfId="0" applyFont="1" applyFill="1" applyBorder="1" applyAlignment="1">
      <alignment horizontal="center" vertical="center" wrapText="1"/>
    </xf>
    <xf numFmtId="0" fontId="7" fillId="0" borderId="0" xfId="0" applyFont="1" applyAlignment="1">
      <alignment horizontal="right"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8" fillId="0" borderId="0" xfId="0" applyFont="1" applyAlignment="1">
      <alignment horizontal="centerContinuous"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2" fillId="35" borderId="0" xfId="0" applyFont="1" applyFill="1" applyAlignment="1">
      <alignment vertical="center"/>
    </xf>
    <xf numFmtId="0" fontId="7" fillId="35" borderId="0" xfId="0" applyFont="1" applyFill="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0" fillId="0" borderId="10" xfId="0" applyFill="1" applyBorder="1" applyAlignment="1">
      <alignment vertical="center"/>
    </xf>
    <xf numFmtId="0" fontId="0" fillId="0" borderId="10" xfId="0" applyFill="1" applyBorder="1" applyAlignment="1">
      <alignment/>
    </xf>
    <xf numFmtId="0" fontId="2" fillId="0" borderId="10" xfId="0" applyFont="1" applyFill="1" applyBorder="1" applyAlignment="1">
      <alignment vertical="center"/>
    </xf>
    <xf numFmtId="0" fontId="11" fillId="35" borderId="10" xfId="61" applyFont="1" applyFill="1" applyBorder="1">
      <alignment vertical="center"/>
      <protection/>
    </xf>
    <xf numFmtId="0" fontId="11" fillId="0" borderId="10" xfId="61" applyFont="1" applyFill="1" applyBorder="1">
      <alignment vertical="center"/>
      <protection/>
    </xf>
    <xf numFmtId="185" fontId="13" fillId="0" borderId="10" xfId="0" applyNumberFormat="1" applyFont="1" applyBorder="1" applyAlignment="1">
      <alignment vertical="center"/>
    </xf>
    <xf numFmtId="0" fontId="3" fillId="34" borderId="40"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_リスト" xfId="59"/>
    <cellStyle name="入力" xfId="60"/>
    <cellStyle name="標準_【全課集計】別紙２　H24当初　全調書" xfId="61"/>
    <cellStyle name="標準_リス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16</xdr:row>
      <xdr:rowOff>133350</xdr:rowOff>
    </xdr:from>
    <xdr:to>
      <xdr:col>6</xdr:col>
      <xdr:colOff>581025</xdr:colOff>
      <xdr:row>21</xdr:row>
      <xdr:rowOff>161925</xdr:rowOff>
    </xdr:to>
    <xdr:sp>
      <xdr:nvSpPr>
        <xdr:cNvPr id="1" name="テキスト ボックス 1"/>
        <xdr:cNvSpPr txBox="1">
          <a:spLocks noChangeArrowheads="1"/>
        </xdr:cNvSpPr>
      </xdr:nvSpPr>
      <xdr:spPr>
        <a:xfrm>
          <a:off x="5600700" y="2876550"/>
          <a:ext cx="24479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5400" b="0" i="0" u="none" baseline="0">
              <a:solidFill>
                <a:srgbClr val="000000"/>
              </a:solidFill>
              <a:latin typeface="ＭＳ Ｐゴシック"/>
              <a:ea typeface="ＭＳ Ｐゴシック"/>
              <a:cs typeface="ＭＳ Ｐゴシック"/>
            </a:rPr>
            <a:t>記載例</a:t>
          </a:r>
        </a:p>
      </xdr:txBody>
    </xdr:sp>
    <xdr:clientData/>
  </xdr:twoCellAnchor>
</xdr:wsDr>
</file>

<file path=xl/tables/table1.xml><?xml version="1.0" encoding="utf-8"?>
<table xmlns="http://schemas.openxmlformats.org/spreadsheetml/2006/main" id="1" name="テーブル1" displayName="テーブル1" ref="A1:K100" comment="" totalsRowShown="0">
  <autoFilter ref="A1:K100"/>
  <tableColumns count="11">
    <tableColumn id="1" name="工事ID"/>
    <tableColumn id="10" name="様式"/>
    <tableColumn id="2" name="施設名"/>
    <tableColumn id="3" name="資産分類"/>
    <tableColumn id="4" name="資産名称"/>
    <tableColumn id="5" name="数量"/>
    <tableColumn id="6" name="数量単位"/>
    <tableColumn id="7" name="工事費"/>
    <tableColumn id="8" name="構成比率"/>
    <tableColumn id="11" name="供用開始年月日"/>
    <tableColumn id="9" name="備考"/>
  </tableColumns>
  <tableStyleInfo name="TableStyleMedium2" showFirstColumn="0" showLastColumn="0" showRowStripes="1" showColumnStripes="0"/>
</table>
</file>

<file path=xl/tables/table2.xml><?xml version="1.0" encoding="utf-8"?>
<table xmlns="http://schemas.openxmlformats.org/spreadsheetml/2006/main" id="33" name="テーブル134" displayName="テーブル134" ref="A1:K100" comment="" totalsRowShown="0">
  <autoFilter ref="A1:K100"/>
  <tableColumns count="11">
    <tableColumn id="1" name="工事ID"/>
    <tableColumn id="11" name="様式"/>
    <tableColumn id="2" name="施設名"/>
    <tableColumn id="3" name="資産分類"/>
    <tableColumn id="4" name="資産名称"/>
    <tableColumn id="5" name="数量"/>
    <tableColumn id="6" name="数量単位"/>
    <tableColumn id="7" name="工事費"/>
    <tableColumn id="8" name="構成比率"/>
    <tableColumn id="10" name="供用開始年月日"/>
    <tableColumn id="9" name="備考"/>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0"/>
  <sheetViews>
    <sheetView tabSelected="1" zoomScalePageLayoutView="0" workbookViewId="0" topLeftCell="A1">
      <selection activeCell="A2" sqref="A2"/>
    </sheetView>
  </sheetViews>
  <sheetFormatPr defaultColWidth="9.00390625" defaultRowHeight="13.5"/>
  <cols>
    <col min="1" max="1" width="10.625" style="0" customWidth="1"/>
    <col min="2" max="2" width="7.625" style="0" bestFit="1" customWidth="1"/>
    <col min="3" max="3" width="18.375" style="0" customWidth="1"/>
    <col min="4" max="4" width="23.375" style="0" customWidth="1"/>
    <col min="5" max="5" width="29.375" style="0" customWidth="1"/>
    <col min="6" max="6" width="9.00390625" style="15" customWidth="1"/>
    <col min="7" max="7" width="10.625" style="0" customWidth="1"/>
    <col min="8" max="8" width="15.875" style="15" customWidth="1"/>
    <col min="9" max="9" width="13.75390625" style="0" customWidth="1"/>
    <col min="10" max="10" width="18.25390625" style="0" bestFit="1" customWidth="1"/>
    <col min="11" max="11" width="30.125" style="0" customWidth="1"/>
    <col min="12" max="12" width="19.25390625" style="0" bestFit="1" customWidth="1"/>
  </cols>
  <sheetData>
    <row r="1" spans="1:14" ht="13.5">
      <c r="A1" s="7" t="s">
        <v>649</v>
      </c>
      <c r="B1" s="7" t="s">
        <v>662</v>
      </c>
      <c r="C1" s="8" t="s">
        <v>338</v>
      </c>
      <c r="D1" s="8" t="s">
        <v>381</v>
      </c>
      <c r="E1" s="8" t="s">
        <v>376</v>
      </c>
      <c r="F1" s="13" t="s">
        <v>387</v>
      </c>
      <c r="G1" s="8" t="s">
        <v>388</v>
      </c>
      <c r="H1" s="13" t="s">
        <v>389</v>
      </c>
      <c r="I1" s="8" t="s">
        <v>390</v>
      </c>
      <c r="J1" s="9" t="s">
        <v>668</v>
      </c>
      <c r="K1" s="9" t="s">
        <v>391</v>
      </c>
      <c r="L1" t="s">
        <v>669</v>
      </c>
      <c r="M1" t="s">
        <v>588</v>
      </c>
      <c r="N1" t="s">
        <v>652</v>
      </c>
    </row>
    <row r="2" spans="1:14" ht="13.5">
      <c r="A2" s="2"/>
      <c r="B2" s="2"/>
      <c r="C2" s="2"/>
      <c r="D2" s="2"/>
      <c r="E2" s="2"/>
      <c r="F2" s="14"/>
      <c r="G2" s="2"/>
      <c r="H2" s="14"/>
      <c r="I2" s="12"/>
      <c r="J2" s="155"/>
      <c r="K2" s="2"/>
      <c r="L2">
        <f>D2&amp;E2</f>
      </c>
      <c r="M2">
        <f>IF(L2="","",(VLOOKUP(L2,'固定資産整理簿'!M:P,3,FALSE)))</f>
      </c>
      <c r="N2">
        <f>IF(L2="","",(VLOOKUP(L2,'固定資産整理簿'!M:P,4,FALSE)))</f>
      </c>
    </row>
    <row r="3" spans="1:14" ht="13.5">
      <c r="A3" s="2"/>
      <c r="B3" s="2"/>
      <c r="C3" s="2"/>
      <c r="D3" s="2"/>
      <c r="E3" s="2"/>
      <c r="F3" s="14"/>
      <c r="G3" s="2"/>
      <c r="H3" s="14"/>
      <c r="I3" s="12"/>
      <c r="J3" s="155"/>
      <c r="K3" s="2"/>
      <c r="L3">
        <f aca="true" t="shared" si="0" ref="L3:L66">D3&amp;E3</f>
      </c>
      <c r="M3">
        <f>IF(L3="","",(VLOOKUP(L3,'固定資産整理簿'!M:P,3,FALSE)))</f>
      </c>
      <c r="N3">
        <f>IF(L3="","",(VLOOKUP(L3,'固定資産整理簿'!M:P,4,FALSE)))</f>
      </c>
    </row>
    <row r="4" spans="1:14" ht="13.5">
      <c r="A4" s="2"/>
      <c r="B4" s="2"/>
      <c r="C4" s="2"/>
      <c r="D4" s="2"/>
      <c r="E4" s="2"/>
      <c r="F4" s="14"/>
      <c r="G4" s="2"/>
      <c r="H4" s="14"/>
      <c r="I4" s="12"/>
      <c r="J4" s="155"/>
      <c r="K4" s="2"/>
      <c r="L4">
        <f t="shared" si="0"/>
      </c>
      <c r="M4">
        <f>IF(L4="","",(VLOOKUP(L4,'固定資産整理簿'!M:P,3,FALSE)))</f>
      </c>
      <c r="N4">
        <f>IF(L4="","",(VLOOKUP(L4,'固定資産整理簿'!M:P,4,FALSE)))</f>
      </c>
    </row>
    <row r="5" spans="1:14" ht="13.5">
      <c r="A5" s="2"/>
      <c r="B5" s="2"/>
      <c r="C5" s="2"/>
      <c r="D5" s="2"/>
      <c r="E5" s="2"/>
      <c r="F5" s="14"/>
      <c r="G5" s="2"/>
      <c r="H5" s="14"/>
      <c r="I5" s="12"/>
      <c r="J5" s="155"/>
      <c r="K5" s="2"/>
      <c r="L5">
        <f t="shared" si="0"/>
      </c>
      <c r="M5">
        <f>IF(L5="","",(VLOOKUP(L5,'固定資産整理簿'!M:P,3,FALSE)))</f>
      </c>
      <c r="N5">
        <f>IF(L5="","",(VLOOKUP(L5,'固定資産整理簿'!M:P,4,FALSE)))</f>
      </c>
    </row>
    <row r="6" spans="1:14" ht="13.5">
      <c r="A6" s="2"/>
      <c r="B6" s="2"/>
      <c r="C6" s="2"/>
      <c r="D6" s="2"/>
      <c r="E6" s="2"/>
      <c r="F6" s="14"/>
      <c r="G6" s="2"/>
      <c r="H6" s="14"/>
      <c r="I6" s="12"/>
      <c r="J6" s="155"/>
      <c r="K6" s="2"/>
      <c r="L6">
        <f t="shared" si="0"/>
      </c>
      <c r="M6">
        <f>IF(L6="","",(VLOOKUP(L6,'固定資産整理簿'!M:P,3,FALSE)))</f>
      </c>
      <c r="N6">
        <f>IF(L6="","",(VLOOKUP(L6,'固定資産整理簿'!M:P,4,FALSE)))</f>
      </c>
    </row>
    <row r="7" spans="1:14" ht="13.5">
      <c r="A7" s="2"/>
      <c r="B7" s="2"/>
      <c r="C7" s="2"/>
      <c r="D7" s="2"/>
      <c r="E7" s="2"/>
      <c r="F7" s="14"/>
      <c r="G7" s="2"/>
      <c r="H7" s="14"/>
      <c r="I7" s="12"/>
      <c r="J7" s="155"/>
      <c r="K7" s="2"/>
      <c r="L7">
        <f t="shared" si="0"/>
      </c>
      <c r="M7">
        <f>IF(L7="","",(VLOOKUP(L7,'固定資産整理簿'!M:P,3,FALSE)))</f>
      </c>
      <c r="N7">
        <f>IF(L7="","",(VLOOKUP(L7,'固定資産整理簿'!M:P,4,FALSE)))</f>
      </c>
    </row>
    <row r="8" spans="1:14" ht="13.5">
      <c r="A8" s="2"/>
      <c r="B8" s="2"/>
      <c r="C8" s="2"/>
      <c r="D8" s="2"/>
      <c r="E8" s="2"/>
      <c r="F8" s="14"/>
      <c r="G8" s="2"/>
      <c r="H8" s="14"/>
      <c r="I8" s="12"/>
      <c r="J8" s="155"/>
      <c r="K8" s="2"/>
      <c r="L8">
        <f t="shared" si="0"/>
      </c>
      <c r="M8">
        <f>IF(L8="","",(VLOOKUP(L8,'固定資産整理簿'!M:P,3,FALSE)))</f>
      </c>
      <c r="N8">
        <f>IF(L8="","",(VLOOKUP(L8,'固定資産整理簿'!M:P,4,FALSE)))</f>
      </c>
    </row>
    <row r="9" spans="1:14" ht="13.5">
      <c r="A9" s="2"/>
      <c r="B9" s="2"/>
      <c r="C9" s="2"/>
      <c r="D9" s="2"/>
      <c r="E9" s="2"/>
      <c r="F9" s="14"/>
      <c r="G9" s="2"/>
      <c r="H9" s="14"/>
      <c r="I9" s="12"/>
      <c r="J9" s="155"/>
      <c r="K9" s="2"/>
      <c r="L9">
        <f t="shared" si="0"/>
      </c>
      <c r="M9">
        <f>IF(L9="","",(VLOOKUP(L9,'固定資産整理簿'!M:P,3,FALSE)))</f>
      </c>
      <c r="N9">
        <f>IF(L9="","",(VLOOKUP(L9,'固定資産整理簿'!M:P,4,FALSE)))</f>
      </c>
    </row>
    <row r="10" spans="1:14" ht="13.5">
      <c r="A10" s="2"/>
      <c r="B10" s="2"/>
      <c r="C10" s="2"/>
      <c r="D10" s="2"/>
      <c r="E10" s="2"/>
      <c r="F10" s="14"/>
      <c r="G10" s="2"/>
      <c r="H10" s="14"/>
      <c r="I10" s="12"/>
      <c r="J10" s="155"/>
      <c r="K10" s="2"/>
      <c r="L10">
        <f t="shared" si="0"/>
      </c>
      <c r="M10">
        <f>IF(L10="","",(VLOOKUP(L10,'固定資産整理簿'!M:P,3,FALSE)))</f>
      </c>
      <c r="N10">
        <f>IF(L10="","",(VLOOKUP(L10,'固定資産整理簿'!M:P,4,FALSE)))</f>
      </c>
    </row>
    <row r="11" spans="1:14" ht="13.5">
      <c r="A11" s="2"/>
      <c r="B11" s="2"/>
      <c r="C11" s="2"/>
      <c r="D11" s="2"/>
      <c r="E11" s="2"/>
      <c r="F11" s="14"/>
      <c r="G11" s="2"/>
      <c r="H11" s="14"/>
      <c r="I11" s="12"/>
      <c r="J11" s="155"/>
      <c r="K11" s="2"/>
      <c r="L11">
        <f t="shared" si="0"/>
      </c>
      <c r="M11">
        <f>IF(L11="","",(VLOOKUP(L11,'固定資産整理簿'!M:P,3,FALSE)))</f>
      </c>
      <c r="N11">
        <f>IF(L11="","",(VLOOKUP(L11,'固定資産整理簿'!M:P,4,FALSE)))</f>
      </c>
    </row>
    <row r="12" spans="1:14" ht="13.5">
      <c r="A12" s="2"/>
      <c r="B12" s="2"/>
      <c r="C12" s="2"/>
      <c r="D12" s="2"/>
      <c r="E12" s="2"/>
      <c r="F12" s="14"/>
      <c r="G12" s="2"/>
      <c r="H12" s="14"/>
      <c r="I12" s="12"/>
      <c r="J12" s="155"/>
      <c r="K12" s="2"/>
      <c r="L12">
        <f t="shared" si="0"/>
      </c>
      <c r="M12">
        <f>IF(L12="","",(VLOOKUP(L12,'固定資産整理簿'!M:P,3,FALSE)))</f>
      </c>
      <c r="N12">
        <f>IF(L12="","",(VLOOKUP(L12,'固定資産整理簿'!M:P,4,FALSE)))</f>
      </c>
    </row>
    <row r="13" spans="1:14" ht="13.5">
      <c r="A13" s="2"/>
      <c r="B13" s="2"/>
      <c r="C13" s="2"/>
      <c r="D13" s="2"/>
      <c r="E13" s="2"/>
      <c r="F13" s="14"/>
      <c r="G13" s="2"/>
      <c r="H13" s="14"/>
      <c r="I13" s="12"/>
      <c r="J13" s="155"/>
      <c r="K13" s="2"/>
      <c r="L13">
        <f t="shared" si="0"/>
      </c>
      <c r="M13">
        <f>IF(L13="","",(VLOOKUP(L13,'固定資産整理簿'!M:P,3,FALSE)))</f>
      </c>
      <c r="N13">
        <f>IF(L13="","",(VLOOKUP(L13,'固定資産整理簿'!M:P,4,FALSE)))</f>
      </c>
    </row>
    <row r="14" spans="1:14" ht="13.5">
      <c r="A14" s="2"/>
      <c r="B14" s="2"/>
      <c r="C14" s="2"/>
      <c r="D14" s="2"/>
      <c r="E14" s="2"/>
      <c r="F14" s="14"/>
      <c r="G14" s="2"/>
      <c r="H14" s="14"/>
      <c r="I14" s="12"/>
      <c r="J14" s="155"/>
      <c r="K14" s="2"/>
      <c r="L14">
        <f t="shared" si="0"/>
      </c>
      <c r="M14">
        <f>IF(L14="","",(VLOOKUP(L14,'固定資産整理簿'!M:P,3,FALSE)))</f>
      </c>
      <c r="N14">
        <f>IF(L14="","",(VLOOKUP(L14,'固定資産整理簿'!M:P,4,FALSE)))</f>
      </c>
    </row>
    <row r="15" spans="1:14" ht="13.5">
      <c r="A15" s="2"/>
      <c r="B15" s="2"/>
      <c r="C15" s="2"/>
      <c r="D15" s="2"/>
      <c r="E15" s="2"/>
      <c r="F15" s="14"/>
      <c r="G15" s="2"/>
      <c r="H15" s="14"/>
      <c r="I15" s="12"/>
      <c r="J15" s="155"/>
      <c r="K15" s="2"/>
      <c r="L15">
        <f t="shared" si="0"/>
      </c>
      <c r="M15">
        <f>IF(L15="","",(VLOOKUP(L15,'固定資産整理簿'!M:P,3,FALSE)))</f>
      </c>
      <c r="N15">
        <f>IF(L15="","",(VLOOKUP(L15,'固定資産整理簿'!M:P,4,FALSE)))</f>
      </c>
    </row>
    <row r="16" spans="1:14" ht="13.5">
      <c r="A16" s="2"/>
      <c r="B16" s="2"/>
      <c r="C16" s="2"/>
      <c r="D16" s="2"/>
      <c r="E16" s="2"/>
      <c r="F16" s="14"/>
      <c r="G16" s="2"/>
      <c r="H16" s="14"/>
      <c r="I16" s="12"/>
      <c r="J16" s="155"/>
      <c r="K16" s="2"/>
      <c r="L16">
        <f t="shared" si="0"/>
      </c>
      <c r="M16">
        <f>IF(L16="","",(VLOOKUP(L16,'固定資産整理簿'!M:P,3,FALSE)))</f>
      </c>
      <c r="N16">
        <f>IF(L16="","",(VLOOKUP(L16,'固定資産整理簿'!M:P,4,FALSE)))</f>
      </c>
    </row>
    <row r="17" spans="1:14" ht="13.5">
      <c r="A17" s="2"/>
      <c r="B17" s="2"/>
      <c r="C17" s="2"/>
      <c r="D17" s="2"/>
      <c r="E17" s="2"/>
      <c r="F17" s="14"/>
      <c r="G17" s="2"/>
      <c r="H17" s="14"/>
      <c r="I17" s="12"/>
      <c r="J17" s="155"/>
      <c r="K17" s="2"/>
      <c r="L17">
        <f t="shared" si="0"/>
      </c>
      <c r="M17">
        <f>IF(L17="","",(VLOOKUP(L17,'固定資産整理簿'!M:P,3,FALSE)))</f>
      </c>
      <c r="N17">
        <f>IF(L17="","",(VLOOKUP(L17,'固定資産整理簿'!M:P,4,FALSE)))</f>
      </c>
    </row>
    <row r="18" spans="1:14" ht="13.5">
      <c r="A18" s="2"/>
      <c r="B18" s="2"/>
      <c r="C18" s="2"/>
      <c r="D18" s="2"/>
      <c r="E18" s="2"/>
      <c r="F18" s="14"/>
      <c r="G18" s="2"/>
      <c r="H18" s="14"/>
      <c r="I18" s="12"/>
      <c r="J18" s="155"/>
      <c r="K18" s="2"/>
      <c r="L18">
        <f t="shared" si="0"/>
      </c>
      <c r="M18">
        <f>IF(L18="","",(VLOOKUP(L18,'固定資産整理簿'!M:P,3,FALSE)))</f>
      </c>
      <c r="N18">
        <f>IF(L18="","",(VLOOKUP(L18,'固定資産整理簿'!M:P,4,FALSE)))</f>
      </c>
    </row>
    <row r="19" spans="1:14" ht="13.5">
      <c r="A19" s="2"/>
      <c r="B19" s="2"/>
      <c r="C19" s="2"/>
      <c r="D19" s="2"/>
      <c r="E19" s="2"/>
      <c r="F19" s="14"/>
      <c r="G19" s="2"/>
      <c r="H19" s="14"/>
      <c r="I19" s="12"/>
      <c r="J19" s="155"/>
      <c r="K19" s="2"/>
      <c r="L19">
        <f t="shared" si="0"/>
      </c>
      <c r="M19">
        <f>IF(L19="","",(VLOOKUP(L19,'固定資産整理簿'!M:P,3,FALSE)))</f>
      </c>
      <c r="N19">
        <f>IF(L19="","",(VLOOKUP(L19,'固定資産整理簿'!M:P,4,FALSE)))</f>
      </c>
    </row>
    <row r="20" spans="1:14" ht="13.5">
      <c r="A20" s="2"/>
      <c r="B20" s="2"/>
      <c r="C20" s="2"/>
      <c r="D20" s="2"/>
      <c r="E20" s="2"/>
      <c r="F20" s="14"/>
      <c r="G20" s="2"/>
      <c r="H20" s="14"/>
      <c r="I20" s="12"/>
      <c r="J20" s="155"/>
      <c r="K20" s="2"/>
      <c r="L20">
        <f t="shared" si="0"/>
      </c>
      <c r="M20">
        <f>IF(L20="","",(VLOOKUP(L20,'固定資産整理簿'!M:P,3,FALSE)))</f>
      </c>
      <c r="N20">
        <f>IF(L20="","",(VLOOKUP(L20,'固定資産整理簿'!M:P,4,FALSE)))</f>
      </c>
    </row>
    <row r="21" spans="1:14" ht="13.5">
      <c r="A21" s="2"/>
      <c r="B21" s="2"/>
      <c r="C21" s="2"/>
      <c r="D21" s="2"/>
      <c r="E21" s="2"/>
      <c r="F21" s="14"/>
      <c r="G21" s="2"/>
      <c r="H21" s="14"/>
      <c r="I21" s="12"/>
      <c r="J21" s="155"/>
      <c r="K21" s="2"/>
      <c r="L21">
        <f t="shared" si="0"/>
      </c>
      <c r="M21">
        <f>IF(L21="","",(VLOOKUP(L21,'固定資産整理簿'!M:P,3,FALSE)))</f>
      </c>
      <c r="N21">
        <f>IF(L21="","",(VLOOKUP(L21,'固定資産整理簿'!M:P,4,FALSE)))</f>
      </c>
    </row>
    <row r="22" spans="1:14" ht="13.5">
      <c r="A22" s="2"/>
      <c r="B22" s="2"/>
      <c r="C22" s="2"/>
      <c r="D22" s="2"/>
      <c r="E22" s="2"/>
      <c r="F22" s="14"/>
      <c r="G22" s="2"/>
      <c r="H22" s="14"/>
      <c r="I22" s="12"/>
      <c r="J22" s="155"/>
      <c r="K22" s="2"/>
      <c r="L22">
        <f t="shared" si="0"/>
      </c>
      <c r="M22">
        <f>IF(L22="","",(VLOOKUP(L22,'固定資産整理簿'!M:P,3,FALSE)))</f>
      </c>
      <c r="N22">
        <f>IF(L22="","",(VLOOKUP(L22,'固定資産整理簿'!M:P,4,FALSE)))</f>
      </c>
    </row>
    <row r="23" spans="1:14" ht="13.5">
      <c r="A23" s="2"/>
      <c r="B23" s="2"/>
      <c r="C23" s="2"/>
      <c r="D23" s="2"/>
      <c r="E23" s="2"/>
      <c r="F23" s="14"/>
      <c r="G23" s="2"/>
      <c r="H23" s="14"/>
      <c r="I23" s="12"/>
      <c r="J23" s="155"/>
      <c r="K23" s="2"/>
      <c r="L23">
        <f t="shared" si="0"/>
      </c>
      <c r="M23">
        <f>IF(L23="","",(VLOOKUP(L23,'固定資産整理簿'!M:P,3,FALSE)))</f>
      </c>
      <c r="N23">
        <f>IF(L23="","",(VLOOKUP(L23,'固定資産整理簿'!M:P,4,FALSE)))</f>
      </c>
    </row>
    <row r="24" spans="1:14" ht="13.5">
      <c r="A24" s="2"/>
      <c r="B24" s="2"/>
      <c r="C24" s="2"/>
      <c r="D24" s="2"/>
      <c r="E24" s="2"/>
      <c r="F24" s="14"/>
      <c r="G24" s="2"/>
      <c r="H24" s="14"/>
      <c r="I24" s="12"/>
      <c r="J24" s="155"/>
      <c r="K24" s="2"/>
      <c r="L24">
        <f t="shared" si="0"/>
      </c>
      <c r="M24">
        <f>IF(L24="","",(VLOOKUP(L24,'固定資産整理簿'!M:P,3,FALSE)))</f>
      </c>
      <c r="N24">
        <f>IF(L24="","",(VLOOKUP(L24,'固定資産整理簿'!M:P,4,FALSE)))</f>
      </c>
    </row>
    <row r="25" spans="1:14" ht="13.5">
      <c r="A25" s="2"/>
      <c r="B25" s="2"/>
      <c r="C25" s="2"/>
      <c r="D25" s="2"/>
      <c r="E25" s="2"/>
      <c r="F25" s="14"/>
      <c r="G25" s="2"/>
      <c r="H25" s="14"/>
      <c r="I25" s="12"/>
      <c r="J25" s="155"/>
      <c r="K25" s="2"/>
      <c r="L25">
        <f t="shared" si="0"/>
      </c>
      <c r="M25">
        <f>IF(L25="","",(VLOOKUP(L25,'固定資産整理簿'!M:P,3,FALSE)))</f>
      </c>
      <c r="N25">
        <f>IF(L25="","",(VLOOKUP(L25,'固定資産整理簿'!M:P,4,FALSE)))</f>
      </c>
    </row>
    <row r="26" spans="1:14" ht="13.5">
      <c r="A26" s="2"/>
      <c r="B26" s="2"/>
      <c r="C26" s="2"/>
      <c r="D26" s="2"/>
      <c r="E26" s="2"/>
      <c r="F26" s="14"/>
      <c r="G26" s="2"/>
      <c r="H26" s="14"/>
      <c r="I26" s="12"/>
      <c r="J26" s="155"/>
      <c r="K26" s="2"/>
      <c r="L26">
        <f t="shared" si="0"/>
      </c>
      <c r="M26">
        <f>IF(L26="","",(VLOOKUP(L26,'固定資産整理簿'!M:P,3,FALSE)))</f>
      </c>
      <c r="N26">
        <f>IF(L26="","",(VLOOKUP(L26,'固定資産整理簿'!M:P,4,FALSE)))</f>
      </c>
    </row>
    <row r="27" spans="1:14" ht="13.5">
      <c r="A27" s="2"/>
      <c r="B27" s="2"/>
      <c r="C27" s="2"/>
      <c r="D27" s="2"/>
      <c r="E27" s="2"/>
      <c r="F27" s="14"/>
      <c r="G27" s="2"/>
      <c r="H27" s="14"/>
      <c r="I27" s="12"/>
      <c r="J27" s="155"/>
      <c r="K27" s="2"/>
      <c r="L27">
        <f t="shared" si="0"/>
      </c>
      <c r="M27">
        <f>IF(L27="","",(VLOOKUP(L27,'固定資産整理簿'!M:P,3,FALSE)))</f>
      </c>
      <c r="N27">
        <f>IF(L27="","",(VLOOKUP(L27,'固定資産整理簿'!M:P,4,FALSE)))</f>
      </c>
    </row>
    <row r="28" spans="1:14" ht="13.5">
      <c r="A28" s="2"/>
      <c r="B28" s="2"/>
      <c r="C28" s="2"/>
      <c r="D28" s="2"/>
      <c r="E28" s="2"/>
      <c r="F28" s="14"/>
      <c r="G28" s="2"/>
      <c r="H28" s="14"/>
      <c r="I28" s="12"/>
      <c r="J28" s="155"/>
      <c r="K28" s="2"/>
      <c r="L28">
        <f t="shared" si="0"/>
      </c>
      <c r="M28">
        <f>IF(L28="","",(VLOOKUP(L28,'固定資産整理簿'!M:P,3,FALSE)))</f>
      </c>
      <c r="N28">
        <f>IF(L28="","",(VLOOKUP(L28,'固定資産整理簿'!M:P,4,FALSE)))</f>
      </c>
    </row>
    <row r="29" spans="1:14" ht="13.5">
      <c r="A29" s="2"/>
      <c r="B29" s="2"/>
      <c r="C29" s="2"/>
      <c r="D29" s="2"/>
      <c r="E29" s="2"/>
      <c r="F29" s="14"/>
      <c r="G29" s="2"/>
      <c r="H29" s="14"/>
      <c r="I29" s="12"/>
      <c r="J29" s="155"/>
      <c r="K29" s="2"/>
      <c r="L29">
        <f t="shared" si="0"/>
      </c>
      <c r="M29">
        <f>IF(L29="","",(VLOOKUP(L29,'固定資産整理簿'!M:P,3,FALSE)))</f>
      </c>
      <c r="N29">
        <f>IF(L29="","",(VLOOKUP(L29,'固定資産整理簿'!M:P,4,FALSE)))</f>
      </c>
    </row>
    <row r="30" spans="1:14" ht="13.5">
      <c r="A30" s="2"/>
      <c r="B30" s="2"/>
      <c r="C30" s="2"/>
      <c r="D30" s="2"/>
      <c r="E30" s="2"/>
      <c r="F30" s="14"/>
      <c r="G30" s="2"/>
      <c r="H30" s="14"/>
      <c r="I30" s="12"/>
      <c r="J30" s="155"/>
      <c r="K30" s="2"/>
      <c r="L30">
        <f t="shared" si="0"/>
      </c>
      <c r="M30">
        <f>IF(L30="","",(VLOOKUP(L30,'固定資産整理簿'!M:P,3,FALSE)))</f>
      </c>
      <c r="N30">
        <f>IF(L30="","",(VLOOKUP(L30,'固定資産整理簿'!M:P,4,FALSE)))</f>
      </c>
    </row>
    <row r="31" spans="1:14" ht="13.5">
      <c r="A31" s="2"/>
      <c r="B31" s="2"/>
      <c r="C31" s="2"/>
      <c r="D31" s="2"/>
      <c r="E31" s="2"/>
      <c r="F31" s="14"/>
      <c r="G31" s="2"/>
      <c r="H31" s="14"/>
      <c r="I31" s="12"/>
      <c r="J31" s="155"/>
      <c r="K31" s="2"/>
      <c r="L31">
        <f t="shared" si="0"/>
      </c>
      <c r="M31">
        <f>IF(L31="","",(VLOOKUP(L31,'固定資産整理簿'!M:P,3,FALSE)))</f>
      </c>
      <c r="N31">
        <f>IF(L31="","",(VLOOKUP(L31,'固定資産整理簿'!M:P,4,FALSE)))</f>
      </c>
    </row>
    <row r="32" spans="1:14" ht="13.5">
      <c r="A32" s="2"/>
      <c r="B32" s="2"/>
      <c r="C32" s="2"/>
      <c r="D32" s="2"/>
      <c r="E32" s="2"/>
      <c r="F32" s="14"/>
      <c r="G32" s="2"/>
      <c r="H32" s="14"/>
      <c r="I32" s="12"/>
      <c r="J32" s="155"/>
      <c r="K32" s="2"/>
      <c r="L32">
        <f t="shared" si="0"/>
      </c>
      <c r="M32">
        <f>IF(L32="","",(VLOOKUP(L32,'固定資産整理簿'!M:P,3,FALSE)))</f>
      </c>
      <c r="N32">
        <f>IF(L32="","",(VLOOKUP(L32,'固定資産整理簿'!M:P,4,FALSE)))</f>
      </c>
    </row>
    <row r="33" spans="1:14" ht="13.5">
      <c r="A33" s="2"/>
      <c r="B33" s="2"/>
      <c r="C33" s="2"/>
      <c r="D33" s="2"/>
      <c r="E33" s="2"/>
      <c r="F33" s="14"/>
      <c r="G33" s="2"/>
      <c r="H33" s="14"/>
      <c r="I33" s="12"/>
      <c r="J33" s="155"/>
      <c r="K33" s="2"/>
      <c r="L33">
        <f t="shared" si="0"/>
      </c>
      <c r="M33">
        <f>IF(L33="","",(VLOOKUP(L33,'固定資産整理簿'!M:P,3,FALSE)))</f>
      </c>
      <c r="N33">
        <f>IF(L33="","",(VLOOKUP(L33,'固定資産整理簿'!M:P,4,FALSE)))</f>
      </c>
    </row>
    <row r="34" spans="1:14" ht="13.5">
      <c r="A34" s="2"/>
      <c r="B34" s="2"/>
      <c r="C34" s="2"/>
      <c r="D34" s="2"/>
      <c r="E34" s="2"/>
      <c r="F34" s="14"/>
      <c r="G34" s="2"/>
      <c r="H34" s="14"/>
      <c r="I34" s="12"/>
      <c r="J34" s="155"/>
      <c r="K34" s="2"/>
      <c r="L34">
        <f t="shared" si="0"/>
      </c>
      <c r="M34">
        <f>IF(L34="","",(VLOOKUP(L34,'固定資産整理簿'!M:P,3,FALSE)))</f>
      </c>
      <c r="N34">
        <f>IF(L34="","",(VLOOKUP(L34,'固定資産整理簿'!M:P,4,FALSE)))</f>
      </c>
    </row>
    <row r="35" spans="1:14" ht="13.5">
      <c r="A35" s="2"/>
      <c r="B35" s="2"/>
      <c r="C35" s="2"/>
      <c r="D35" s="2"/>
      <c r="E35" s="2"/>
      <c r="F35" s="14"/>
      <c r="G35" s="2"/>
      <c r="H35" s="14"/>
      <c r="I35" s="12"/>
      <c r="J35" s="155"/>
      <c r="K35" s="2"/>
      <c r="L35">
        <f t="shared" si="0"/>
      </c>
      <c r="M35">
        <f>IF(L35="","",(VLOOKUP(L35,'固定資産整理簿'!M:P,3,FALSE)))</f>
      </c>
      <c r="N35">
        <f>IF(L35="","",(VLOOKUP(L35,'固定資産整理簿'!M:P,4,FALSE)))</f>
      </c>
    </row>
    <row r="36" spans="1:14" ht="13.5">
      <c r="A36" s="2"/>
      <c r="B36" s="2"/>
      <c r="C36" s="2"/>
      <c r="D36" s="2"/>
      <c r="E36" s="2"/>
      <c r="F36" s="14"/>
      <c r="G36" s="2"/>
      <c r="H36" s="14"/>
      <c r="I36" s="12"/>
      <c r="J36" s="155"/>
      <c r="K36" s="2"/>
      <c r="L36">
        <f t="shared" si="0"/>
      </c>
      <c r="M36">
        <f>IF(L36="","",(VLOOKUP(L36,'固定資産整理簿'!M:P,3,FALSE)))</f>
      </c>
      <c r="N36">
        <f>IF(L36="","",(VLOOKUP(L36,'固定資産整理簿'!M:P,4,FALSE)))</f>
      </c>
    </row>
    <row r="37" spans="1:14" ht="13.5">
      <c r="A37" s="2"/>
      <c r="B37" s="2"/>
      <c r="C37" s="2"/>
      <c r="D37" s="2"/>
      <c r="E37" s="2"/>
      <c r="F37" s="14"/>
      <c r="G37" s="2"/>
      <c r="H37" s="14"/>
      <c r="I37" s="12"/>
      <c r="J37" s="155"/>
      <c r="K37" s="2"/>
      <c r="L37">
        <f t="shared" si="0"/>
      </c>
      <c r="M37">
        <f>IF(L37="","",(VLOOKUP(L37,'固定資産整理簿'!M:P,3,FALSE)))</f>
      </c>
      <c r="N37">
        <f>IF(L37="","",(VLOOKUP(L37,'固定資産整理簿'!M:P,4,FALSE)))</f>
      </c>
    </row>
    <row r="38" spans="1:14" ht="13.5">
      <c r="A38" s="2"/>
      <c r="B38" s="2"/>
      <c r="C38" s="2"/>
      <c r="D38" s="2"/>
      <c r="E38" s="2"/>
      <c r="F38" s="14"/>
      <c r="G38" s="2"/>
      <c r="H38" s="14"/>
      <c r="I38" s="12"/>
      <c r="J38" s="155"/>
      <c r="K38" s="2"/>
      <c r="L38">
        <f t="shared" si="0"/>
      </c>
      <c r="M38">
        <f>IF(L38="","",(VLOOKUP(L38,'固定資産整理簿'!M:P,3,FALSE)))</f>
      </c>
      <c r="N38">
        <f>IF(L38="","",(VLOOKUP(L38,'固定資産整理簿'!M:P,4,FALSE)))</f>
      </c>
    </row>
    <row r="39" spans="1:14" ht="13.5">
      <c r="A39" s="2"/>
      <c r="B39" s="2"/>
      <c r="C39" s="2"/>
      <c r="D39" s="2"/>
      <c r="E39" s="2"/>
      <c r="F39" s="14"/>
      <c r="G39" s="2"/>
      <c r="H39" s="14"/>
      <c r="I39" s="12"/>
      <c r="J39" s="155"/>
      <c r="K39" s="2"/>
      <c r="L39">
        <f t="shared" si="0"/>
      </c>
      <c r="M39">
        <f>IF(L39="","",(VLOOKUP(L39,'固定資産整理簿'!M:P,3,FALSE)))</f>
      </c>
      <c r="N39">
        <f>IF(L39="","",(VLOOKUP(L39,'固定資産整理簿'!M:P,4,FALSE)))</f>
      </c>
    </row>
    <row r="40" spans="1:14" ht="13.5">
      <c r="A40" s="2"/>
      <c r="B40" s="2"/>
      <c r="C40" s="2"/>
      <c r="D40" s="2"/>
      <c r="E40" s="2"/>
      <c r="F40" s="14"/>
      <c r="G40" s="2"/>
      <c r="H40" s="14"/>
      <c r="I40" s="12"/>
      <c r="J40" s="155"/>
      <c r="K40" s="2"/>
      <c r="L40">
        <f t="shared" si="0"/>
      </c>
      <c r="M40">
        <f>IF(L40="","",(VLOOKUP(L40,'固定資産整理簿'!M:P,3,FALSE)))</f>
      </c>
      <c r="N40">
        <f>IF(L40="","",(VLOOKUP(L40,'固定資産整理簿'!M:P,4,FALSE)))</f>
      </c>
    </row>
    <row r="41" spans="1:14" ht="13.5">
      <c r="A41" s="2"/>
      <c r="B41" s="2"/>
      <c r="C41" s="2"/>
      <c r="D41" s="2"/>
      <c r="E41" s="2"/>
      <c r="F41" s="14"/>
      <c r="G41" s="2"/>
      <c r="H41" s="14"/>
      <c r="I41" s="12"/>
      <c r="J41" s="155"/>
      <c r="K41" s="2"/>
      <c r="L41">
        <f t="shared" si="0"/>
      </c>
      <c r="M41">
        <f>IF(L41="","",(VLOOKUP(L41,'固定資産整理簿'!M:P,3,FALSE)))</f>
      </c>
      <c r="N41">
        <f>IF(L41="","",(VLOOKUP(L41,'固定資産整理簿'!M:P,4,FALSE)))</f>
      </c>
    </row>
    <row r="42" spans="1:14" ht="13.5">
      <c r="A42" s="2"/>
      <c r="B42" s="2"/>
      <c r="C42" s="2"/>
      <c r="D42" s="2"/>
      <c r="E42" s="2"/>
      <c r="F42" s="14"/>
      <c r="G42" s="2"/>
      <c r="H42" s="14"/>
      <c r="I42" s="12"/>
      <c r="J42" s="155"/>
      <c r="K42" s="2"/>
      <c r="L42">
        <f t="shared" si="0"/>
      </c>
      <c r="M42">
        <f>IF(L42="","",(VLOOKUP(L42,'固定資産整理簿'!M:P,3,FALSE)))</f>
      </c>
      <c r="N42">
        <f>IF(L42="","",(VLOOKUP(L42,'固定資産整理簿'!M:P,4,FALSE)))</f>
      </c>
    </row>
    <row r="43" spans="1:14" ht="13.5">
      <c r="A43" s="2"/>
      <c r="B43" s="2"/>
      <c r="C43" s="2"/>
      <c r="D43" s="2"/>
      <c r="E43" s="2"/>
      <c r="F43" s="14"/>
      <c r="G43" s="2"/>
      <c r="H43" s="14"/>
      <c r="I43" s="12"/>
      <c r="J43" s="155"/>
      <c r="K43" s="2"/>
      <c r="L43">
        <f t="shared" si="0"/>
      </c>
      <c r="M43">
        <f>IF(L43="","",(VLOOKUP(L43,'固定資産整理簿'!M:P,3,FALSE)))</f>
      </c>
      <c r="N43">
        <f>IF(L43="","",(VLOOKUP(L43,'固定資産整理簿'!M:P,4,FALSE)))</f>
      </c>
    </row>
    <row r="44" spans="1:14" ht="13.5">
      <c r="A44" s="2"/>
      <c r="B44" s="2"/>
      <c r="C44" s="2"/>
      <c r="D44" s="2"/>
      <c r="E44" s="2"/>
      <c r="F44" s="14"/>
      <c r="G44" s="2"/>
      <c r="H44" s="14"/>
      <c r="I44" s="12"/>
      <c r="J44" s="155"/>
      <c r="K44" s="2"/>
      <c r="L44">
        <f t="shared" si="0"/>
      </c>
      <c r="M44">
        <f>IF(L44="","",(VLOOKUP(L44,'固定資産整理簿'!M:P,3,FALSE)))</f>
      </c>
      <c r="N44">
        <f>IF(L44="","",(VLOOKUP(L44,'固定資産整理簿'!M:P,4,FALSE)))</f>
      </c>
    </row>
    <row r="45" spans="1:14" ht="13.5">
      <c r="A45" s="2"/>
      <c r="B45" s="2"/>
      <c r="C45" s="2"/>
      <c r="D45" s="2"/>
      <c r="E45" s="2"/>
      <c r="F45" s="14"/>
      <c r="G45" s="2"/>
      <c r="H45" s="14"/>
      <c r="I45" s="12"/>
      <c r="J45" s="155"/>
      <c r="K45" s="2"/>
      <c r="L45">
        <f t="shared" si="0"/>
      </c>
      <c r="M45">
        <f>IF(L45="","",(VLOOKUP(L45,'固定資産整理簿'!M:P,3,FALSE)))</f>
      </c>
      <c r="N45">
        <f>IF(L45="","",(VLOOKUP(L45,'固定資産整理簿'!M:P,4,FALSE)))</f>
      </c>
    </row>
    <row r="46" spans="1:14" ht="13.5">
      <c r="A46" s="2"/>
      <c r="B46" s="2"/>
      <c r="C46" s="2"/>
      <c r="D46" s="2"/>
      <c r="E46" s="2"/>
      <c r="F46" s="14"/>
      <c r="G46" s="2"/>
      <c r="H46" s="14"/>
      <c r="I46" s="12"/>
      <c r="J46" s="155"/>
      <c r="K46" s="2"/>
      <c r="L46">
        <f t="shared" si="0"/>
      </c>
      <c r="M46">
        <f>IF(L46="","",(VLOOKUP(L46,'固定資産整理簿'!M:P,3,FALSE)))</f>
      </c>
      <c r="N46">
        <f>IF(L46="","",(VLOOKUP(L46,'固定資産整理簿'!M:P,4,FALSE)))</f>
      </c>
    </row>
    <row r="47" spans="1:14" ht="13.5">
      <c r="A47" s="2"/>
      <c r="B47" s="2"/>
      <c r="C47" s="2"/>
      <c r="D47" s="2"/>
      <c r="E47" s="2"/>
      <c r="F47" s="14"/>
      <c r="G47" s="2"/>
      <c r="H47" s="14"/>
      <c r="I47" s="12"/>
      <c r="J47" s="155"/>
      <c r="K47" s="2"/>
      <c r="L47">
        <f t="shared" si="0"/>
      </c>
      <c r="M47">
        <f>IF(L47="","",(VLOOKUP(L47,'固定資産整理簿'!M:P,3,FALSE)))</f>
      </c>
      <c r="N47">
        <f>IF(L47="","",(VLOOKUP(L47,'固定資産整理簿'!M:P,4,FALSE)))</f>
      </c>
    </row>
    <row r="48" spans="1:14" ht="13.5">
      <c r="A48" s="2"/>
      <c r="B48" s="2"/>
      <c r="C48" s="2"/>
      <c r="D48" s="2"/>
      <c r="E48" s="2"/>
      <c r="F48" s="14"/>
      <c r="G48" s="2"/>
      <c r="H48" s="14"/>
      <c r="I48" s="12"/>
      <c r="J48" s="155"/>
      <c r="K48" s="2"/>
      <c r="L48">
        <f t="shared" si="0"/>
      </c>
      <c r="M48">
        <f>IF(L48="","",(VLOOKUP(L48,'固定資産整理簿'!M:P,3,FALSE)))</f>
      </c>
      <c r="N48">
        <f>IF(L48="","",(VLOOKUP(L48,'固定資産整理簿'!M:P,4,FALSE)))</f>
      </c>
    </row>
    <row r="49" spans="1:14" ht="13.5">
      <c r="A49" s="2"/>
      <c r="B49" s="2"/>
      <c r="C49" s="2"/>
      <c r="D49" s="2"/>
      <c r="E49" s="2"/>
      <c r="F49" s="14"/>
      <c r="G49" s="2"/>
      <c r="H49" s="14"/>
      <c r="I49" s="12"/>
      <c r="J49" s="155"/>
      <c r="K49" s="2"/>
      <c r="L49">
        <f t="shared" si="0"/>
      </c>
      <c r="M49">
        <f>IF(L49="","",(VLOOKUP(L49,'固定資産整理簿'!M:P,3,FALSE)))</f>
      </c>
      <c r="N49">
        <f>IF(L49="","",(VLOOKUP(L49,'固定資産整理簿'!M:P,4,FALSE)))</f>
      </c>
    </row>
    <row r="50" spans="1:14" ht="13.5">
      <c r="A50" s="2"/>
      <c r="B50" s="2"/>
      <c r="C50" s="2"/>
      <c r="D50" s="2"/>
      <c r="E50" s="2"/>
      <c r="F50" s="14"/>
      <c r="G50" s="2"/>
      <c r="H50" s="14"/>
      <c r="I50" s="12"/>
      <c r="J50" s="155"/>
      <c r="K50" s="2"/>
      <c r="L50">
        <f t="shared" si="0"/>
      </c>
      <c r="M50">
        <f>IF(L50="","",(VLOOKUP(L50,'固定資産整理簿'!M:P,3,FALSE)))</f>
      </c>
      <c r="N50">
        <f>IF(L50="","",(VLOOKUP(L50,'固定資産整理簿'!M:P,4,FALSE)))</f>
      </c>
    </row>
    <row r="51" spans="1:14" ht="13.5">
      <c r="A51" s="2"/>
      <c r="B51" s="2"/>
      <c r="C51" s="2"/>
      <c r="D51" s="2"/>
      <c r="E51" s="2"/>
      <c r="F51" s="14"/>
      <c r="G51" s="2"/>
      <c r="H51" s="14"/>
      <c r="I51" s="12"/>
      <c r="J51" s="155"/>
      <c r="K51" s="2"/>
      <c r="L51">
        <f t="shared" si="0"/>
      </c>
      <c r="M51">
        <f>IF(L51="","",(VLOOKUP(L51,'固定資産整理簿'!M:P,3,FALSE)))</f>
      </c>
      <c r="N51">
        <f>IF(L51="","",(VLOOKUP(L51,'固定資産整理簿'!M:P,4,FALSE)))</f>
      </c>
    </row>
    <row r="52" spans="1:14" ht="13.5">
      <c r="A52" s="2"/>
      <c r="B52" s="2"/>
      <c r="C52" s="2"/>
      <c r="D52" s="2"/>
      <c r="E52" s="2"/>
      <c r="F52" s="14"/>
      <c r="G52" s="2"/>
      <c r="H52" s="14"/>
      <c r="I52" s="12"/>
      <c r="J52" s="155"/>
      <c r="K52" s="2"/>
      <c r="L52">
        <f t="shared" si="0"/>
      </c>
      <c r="M52">
        <f>IF(L52="","",(VLOOKUP(L52,'固定資産整理簿'!M:P,3,FALSE)))</f>
      </c>
      <c r="N52">
        <f>IF(L52="","",(VLOOKUP(L52,'固定資産整理簿'!M:P,4,FALSE)))</f>
      </c>
    </row>
    <row r="53" spans="1:14" ht="13.5">
      <c r="A53" s="2"/>
      <c r="B53" s="2"/>
      <c r="C53" s="2"/>
      <c r="D53" s="2"/>
      <c r="E53" s="2"/>
      <c r="F53" s="14"/>
      <c r="G53" s="2"/>
      <c r="H53" s="14"/>
      <c r="I53" s="12"/>
      <c r="J53" s="155"/>
      <c r="K53" s="2"/>
      <c r="L53">
        <f t="shared" si="0"/>
      </c>
      <c r="M53">
        <f>IF(L53="","",(VLOOKUP(L53,'固定資産整理簿'!M:P,3,FALSE)))</f>
      </c>
      <c r="N53">
        <f>IF(L53="","",(VLOOKUP(L53,'固定資産整理簿'!M:P,4,FALSE)))</f>
      </c>
    </row>
    <row r="54" spans="1:14" ht="13.5">
      <c r="A54" s="2"/>
      <c r="B54" s="2"/>
      <c r="C54" s="2"/>
      <c r="D54" s="2"/>
      <c r="E54" s="2"/>
      <c r="F54" s="14"/>
      <c r="G54" s="2"/>
      <c r="H54" s="14"/>
      <c r="I54" s="12"/>
      <c r="J54" s="155"/>
      <c r="K54" s="2"/>
      <c r="L54">
        <f t="shared" si="0"/>
      </c>
      <c r="M54">
        <f>IF(L54="","",(VLOOKUP(L54,'固定資産整理簿'!M:P,3,FALSE)))</f>
      </c>
      <c r="N54">
        <f>IF(L54="","",(VLOOKUP(L54,'固定資産整理簿'!M:P,4,FALSE)))</f>
      </c>
    </row>
    <row r="55" spans="1:14" ht="13.5">
      <c r="A55" s="2"/>
      <c r="B55" s="2"/>
      <c r="C55" s="2"/>
      <c r="D55" s="2"/>
      <c r="E55" s="2"/>
      <c r="F55" s="14"/>
      <c r="G55" s="2"/>
      <c r="H55" s="14"/>
      <c r="I55" s="12"/>
      <c r="J55" s="155"/>
      <c r="K55" s="2"/>
      <c r="L55">
        <f t="shared" si="0"/>
      </c>
      <c r="M55">
        <f>IF(L55="","",(VLOOKUP(L55,'固定資産整理簿'!M:P,3,FALSE)))</f>
      </c>
      <c r="N55">
        <f>IF(L55="","",(VLOOKUP(L55,'固定資産整理簿'!M:P,4,FALSE)))</f>
      </c>
    </row>
    <row r="56" spans="1:14" ht="13.5">
      <c r="A56" s="2"/>
      <c r="B56" s="2"/>
      <c r="C56" s="2"/>
      <c r="D56" s="2"/>
      <c r="E56" s="2"/>
      <c r="F56" s="14"/>
      <c r="G56" s="2"/>
      <c r="H56" s="14"/>
      <c r="I56" s="12"/>
      <c r="J56" s="155"/>
      <c r="K56" s="2"/>
      <c r="L56">
        <f t="shared" si="0"/>
      </c>
      <c r="M56">
        <f>IF(L56="","",(VLOOKUP(L56,'固定資産整理簿'!M:P,3,FALSE)))</f>
      </c>
      <c r="N56">
        <f>IF(L56="","",(VLOOKUP(L56,'固定資産整理簿'!M:P,4,FALSE)))</f>
      </c>
    </row>
    <row r="57" spans="1:14" ht="13.5">
      <c r="A57" s="2"/>
      <c r="B57" s="2"/>
      <c r="C57" s="2"/>
      <c r="D57" s="2"/>
      <c r="E57" s="2"/>
      <c r="F57" s="14"/>
      <c r="G57" s="2"/>
      <c r="H57" s="14"/>
      <c r="I57" s="12"/>
      <c r="J57" s="155"/>
      <c r="K57" s="2"/>
      <c r="L57">
        <f t="shared" si="0"/>
      </c>
      <c r="M57">
        <f>IF(L57="","",(VLOOKUP(L57,'固定資産整理簿'!M:P,3,FALSE)))</f>
      </c>
      <c r="N57">
        <f>IF(L57="","",(VLOOKUP(L57,'固定資産整理簿'!M:P,4,FALSE)))</f>
      </c>
    </row>
    <row r="58" spans="1:14" ht="13.5">
      <c r="A58" s="2"/>
      <c r="B58" s="2"/>
      <c r="C58" s="2"/>
      <c r="D58" s="2"/>
      <c r="E58" s="2"/>
      <c r="F58" s="14"/>
      <c r="G58" s="2"/>
      <c r="H58" s="14"/>
      <c r="I58" s="12"/>
      <c r="J58" s="155"/>
      <c r="K58" s="2"/>
      <c r="L58">
        <f t="shared" si="0"/>
      </c>
      <c r="M58">
        <f>IF(L58="","",(VLOOKUP(L58,'固定資産整理簿'!M:P,3,FALSE)))</f>
      </c>
      <c r="N58">
        <f>IF(L58="","",(VLOOKUP(L58,'固定資産整理簿'!M:P,4,FALSE)))</f>
      </c>
    </row>
    <row r="59" spans="1:14" ht="13.5">
      <c r="A59" s="2"/>
      <c r="B59" s="2"/>
      <c r="C59" s="2"/>
      <c r="D59" s="2"/>
      <c r="E59" s="2"/>
      <c r="F59" s="14"/>
      <c r="G59" s="2"/>
      <c r="H59" s="14"/>
      <c r="I59" s="12"/>
      <c r="J59" s="155"/>
      <c r="K59" s="2"/>
      <c r="L59">
        <f t="shared" si="0"/>
      </c>
      <c r="M59">
        <f>IF(L59="","",(VLOOKUP(L59,'固定資産整理簿'!M:P,3,FALSE)))</f>
      </c>
      <c r="N59">
        <f>IF(L59="","",(VLOOKUP(L59,'固定資産整理簿'!M:P,4,FALSE)))</f>
      </c>
    </row>
    <row r="60" spans="1:14" ht="13.5">
      <c r="A60" s="2"/>
      <c r="B60" s="2"/>
      <c r="C60" s="2"/>
      <c r="D60" s="2"/>
      <c r="E60" s="2"/>
      <c r="F60" s="14"/>
      <c r="G60" s="2"/>
      <c r="H60" s="14"/>
      <c r="I60" s="12"/>
      <c r="J60" s="155"/>
      <c r="K60" s="2"/>
      <c r="L60">
        <f t="shared" si="0"/>
      </c>
      <c r="M60">
        <f>IF(L60="","",(VLOOKUP(L60,'固定資産整理簿'!M:P,3,FALSE)))</f>
      </c>
      <c r="N60">
        <f>IF(L60="","",(VLOOKUP(L60,'固定資産整理簿'!M:P,4,FALSE)))</f>
      </c>
    </row>
    <row r="61" spans="1:14" ht="13.5">
      <c r="A61" s="2"/>
      <c r="B61" s="2"/>
      <c r="C61" s="2"/>
      <c r="D61" s="2"/>
      <c r="E61" s="2"/>
      <c r="F61" s="14"/>
      <c r="G61" s="2"/>
      <c r="H61" s="14"/>
      <c r="I61" s="12"/>
      <c r="J61" s="155"/>
      <c r="K61" s="2"/>
      <c r="L61">
        <f t="shared" si="0"/>
      </c>
      <c r="M61">
        <f>IF(L61="","",(VLOOKUP(L61,'固定資産整理簿'!M:P,3,FALSE)))</f>
      </c>
      <c r="N61">
        <f>IF(L61="","",(VLOOKUP(L61,'固定資産整理簿'!M:P,4,FALSE)))</f>
      </c>
    </row>
    <row r="62" spans="1:14" ht="13.5">
      <c r="A62" s="2"/>
      <c r="B62" s="2"/>
      <c r="C62" s="2"/>
      <c r="D62" s="2"/>
      <c r="E62" s="2"/>
      <c r="F62" s="14"/>
      <c r="G62" s="2"/>
      <c r="H62" s="14"/>
      <c r="I62" s="12"/>
      <c r="J62" s="155"/>
      <c r="K62" s="2"/>
      <c r="L62">
        <f t="shared" si="0"/>
      </c>
      <c r="M62">
        <f>IF(L62="","",(VLOOKUP(L62,'固定資産整理簿'!M:P,3,FALSE)))</f>
      </c>
      <c r="N62">
        <f>IF(L62="","",(VLOOKUP(L62,'固定資産整理簿'!M:P,4,FALSE)))</f>
      </c>
    </row>
    <row r="63" spans="1:14" ht="13.5">
      <c r="A63" s="2"/>
      <c r="B63" s="2"/>
      <c r="C63" s="2"/>
      <c r="D63" s="2"/>
      <c r="E63" s="2"/>
      <c r="F63" s="14"/>
      <c r="G63" s="2"/>
      <c r="H63" s="14"/>
      <c r="I63" s="12"/>
      <c r="J63" s="155"/>
      <c r="K63" s="2"/>
      <c r="L63">
        <f t="shared" si="0"/>
      </c>
      <c r="M63">
        <f>IF(L63="","",(VLOOKUP(L63,'固定資産整理簿'!M:P,3,FALSE)))</f>
      </c>
      <c r="N63">
        <f>IF(L63="","",(VLOOKUP(L63,'固定資産整理簿'!M:P,4,FALSE)))</f>
      </c>
    </row>
    <row r="64" spans="1:14" ht="13.5">
      <c r="A64" s="2"/>
      <c r="B64" s="2"/>
      <c r="C64" s="2"/>
      <c r="D64" s="2"/>
      <c r="E64" s="2"/>
      <c r="F64" s="14"/>
      <c r="G64" s="2"/>
      <c r="H64" s="14"/>
      <c r="I64" s="12"/>
      <c r="J64" s="155"/>
      <c r="K64" s="2"/>
      <c r="L64">
        <f t="shared" si="0"/>
      </c>
      <c r="M64">
        <f>IF(L64="","",(VLOOKUP(L64,'固定資産整理簿'!M:P,3,FALSE)))</f>
      </c>
      <c r="N64">
        <f>IF(L64="","",(VLOOKUP(L64,'固定資産整理簿'!M:P,4,FALSE)))</f>
      </c>
    </row>
    <row r="65" spans="1:14" ht="13.5">
      <c r="A65" s="2"/>
      <c r="B65" s="2"/>
      <c r="C65" s="2"/>
      <c r="D65" s="2"/>
      <c r="E65" s="2"/>
      <c r="F65" s="14"/>
      <c r="G65" s="2"/>
      <c r="H65" s="14"/>
      <c r="I65" s="12"/>
      <c r="J65" s="155"/>
      <c r="K65" s="2"/>
      <c r="L65">
        <f t="shared" si="0"/>
      </c>
      <c r="M65">
        <f>IF(L65="","",(VLOOKUP(L65,'固定資産整理簿'!M:P,3,FALSE)))</f>
      </c>
      <c r="N65">
        <f>IF(L65="","",(VLOOKUP(L65,'固定資産整理簿'!M:P,4,FALSE)))</f>
      </c>
    </row>
    <row r="66" spans="1:14" ht="13.5">
      <c r="A66" s="2"/>
      <c r="B66" s="2"/>
      <c r="C66" s="2"/>
      <c r="D66" s="2"/>
      <c r="E66" s="2"/>
      <c r="F66" s="14"/>
      <c r="G66" s="2"/>
      <c r="H66" s="14"/>
      <c r="I66" s="12"/>
      <c r="J66" s="155"/>
      <c r="K66" s="2"/>
      <c r="L66">
        <f t="shared" si="0"/>
      </c>
      <c r="M66">
        <f>IF(L66="","",(VLOOKUP(L66,'固定資産整理簿'!M:P,3,FALSE)))</f>
      </c>
      <c r="N66">
        <f>IF(L66="","",(VLOOKUP(L66,'固定資産整理簿'!M:P,4,FALSE)))</f>
      </c>
    </row>
    <row r="67" spans="1:14" ht="13.5">
      <c r="A67" s="2"/>
      <c r="B67" s="2"/>
      <c r="C67" s="2"/>
      <c r="D67" s="2"/>
      <c r="E67" s="2"/>
      <c r="F67" s="14"/>
      <c r="G67" s="2"/>
      <c r="H67" s="14"/>
      <c r="I67" s="12"/>
      <c r="J67" s="155"/>
      <c r="K67" s="2"/>
      <c r="L67">
        <f aca="true" t="shared" si="1" ref="L67:L100">D67&amp;E67</f>
      </c>
      <c r="M67">
        <f>IF(L67="","",(VLOOKUP(L67,'固定資産整理簿'!M:P,3,FALSE)))</f>
      </c>
      <c r="N67">
        <f>IF(L67="","",(VLOOKUP(L67,'固定資産整理簿'!M:P,4,FALSE)))</f>
      </c>
    </row>
    <row r="68" spans="1:14" ht="13.5">
      <c r="A68" s="2"/>
      <c r="B68" s="2"/>
      <c r="C68" s="2"/>
      <c r="D68" s="2"/>
      <c r="E68" s="2"/>
      <c r="F68" s="14"/>
      <c r="G68" s="2"/>
      <c r="H68" s="14"/>
      <c r="I68" s="12"/>
      <c r="J68" s="155"/>
      <c r="K68" s="2"/>
      <c r="L68">
        <f t="shared" si="1"/>
      </c>
      <c r="M68">
        <f>IF(L68="","",(VLOOKUP(L68,'固定資産整理簿'!M:P,3,FALSE)))</f>
      </c>
      <c r="N68">
        <f>IF(L68="","",(VLOOKUP(L68,'固定資産整理簿'!M:P,4,FALSE)))</f>
      </c>
    </row>
    <row r="69" spans="1:14" ht="13.5">
      <c r="A69" s="2"/>
      <c r="B69" s="2"/>
      <c r="C69" s="2"/>
      <c r="D69" s="2"/>
      <c r="E69" s="2"/>
      <c r="F69" s="14"/>
      <c r="G69" s="2"/>
      <c r="H69" s="14"/>
      <c r="I69" s="12"/>
      <c r="J69" s="155"/>
      <c r="K69" s="2"/>
      <c r="L69">
        <f t="shared" si="1"/>
      </c>
      <c r="M69">
        <f>IF(L69="","",(VLOOKUP(L69,'固定資産整理簿'!M:P,3,FALSE)))</f>
      </c>
      <c r="N69">
        <f>IF(L69="","",(VLOOKUP(L69,'固定資産整理簿'!M:P,4,FALSE)))</f>
      </c>
    </row>
    <row r="70" spans="1:14" ht="13.5">
      <c r="A70" s="2"/>
      <c r="B70" s="2"/>
      <c r="C70" s="2"/>
      <c r="D70" s="2"/>
      <c r="E70" s="2"/>
      <c r="F70" s="14"/>
      <c r="G70" s="2"/>
      <c r="H70" s="14"/>
      <c r="I70" s="12"/>
      <c r="J70" s="155"/>
      <c r="K70" s="2"/>
      <c r="L70">
        <f t="shared" si="1"/>
      </c>
      <c r="M70">
        <f>IF(L70="","",(VLOOKUP(L70,'固定資産整理簿'!M:P,3,FALSE)))</f>
      </c>
      <c r="N70">
        <f>IF(L70="","",(VLOOKUP(L70,'固定資産整理簿'!M:P,4,FALSE)))</f>
      </c>
    </row>
    <row r="71" spans="1:14" ht="13.5">
      <c r="A71" s="2"/>
      <c r="B71" s="2"/>
      <c r="C71" s="2"/>
      <c r="D71" s="2"/>
      <c r="E71" s="2"/>
      <c r="F71" s="14"/>
      <c r="G71" s="2"/>
      <c r="H71" s="14"/>
      <c r="I71" s="12"/>
      <c r="J71" s="155"/>
      <c r="K71" s="2"/>
      <c r="L71">
        <f t="shared" si="1"/>
      </c>
      <c r="M71">
        <f>IF(L71="","",(VLOOKUP(L71,'固定資産整理簿'!M:P,3,FALSE)))</f>
      </c>
      <c r="N71">
        <f>IF(L71="","",(VLOOKUP(L71,'固定資産整理簿'!M:P,4,FALSE)))</f>
      </c>
    </row>
    <row r="72" spans="1:14" ht="13.5">
      <c r="A72" s="2"/>
      <c r="B72" s="2"/>
      <c r="C72" s="2"/>
      <c r="D72" s="2"/>
      <c r="E72" s="2"/>
      <c r="F72" s="14"/>
      <c r="G72" s="2"/>
      <c r="H72" s="14"/>
      <c r="I72" s="12"/>
      <c r="J72" s="155"/>
      <c r="K72" s="2"/>
      <c r="L72">
        <f t="shared" si="1"/>
      </c>
      <c r="M72">
        <f>IF(L72="","",(VLOOKUP(L72,'固定資産整理簿'!M:P,3,FALSE)))</f>
      </c>
      <c r="N72">
        <f>IF(L72="","",(VLOOKUP(L72,'固定資産整理簿'!M:P,4,FALSE)))</f>
      </c>
    </row>
    <row r="73" spans="1:14" ht="13.5">
      <c r="A73" s="2"/>
      <c r="B73" s="2"/>
      <c r="C73" s="2"/>
      <c r="D73" s="2"/>
      <c r="E73" s="2"/>
      <c r="F73" s="14"/>
      <c r="G73" s="2"/>
      <c r="H73" s="14"/>
      <c r="I73" s="12"/>
      <c r="J73" s="155"/>
      <c r="K73" s="2"/>
      <c r="L73">
        <f t="shared" si="1"/>
      </c>
      <c r="M73">
        <f>IF(L73="","",(VLOOKUP(L73,'固定資産整理簿'!M:P,3,FALSE)))</f>
      </c>
      <c r="N73">
        <f>IF(L73="","",(VLOOKUP(L73,'固定資産整理簿'!M:P,4,FALSE)))</f>
      </c>
    </row>
    <row r="74" spans="1:14" ht="13.5">
      <c r="A74" s="2"/>
      <c r="B74" s="2"/>
      <c r="C74" s="2"/>
      <c r="D74" s="2"/>
      <c r="E74" s="2"/>
      <c r="F74" s="14"/>
      <c r="G74" s="2"/>
      <c r="H74" s="14"/>
      <c r="I74" s="12"/>
      <c r="J74" s="155"/>
      <c r="K74" s="2"/>
      <c r="L74">
        <f t="shared" si="1"/>
      </c>
      <c r="M74">
        <f>IF(L74="","",(VLOOKUP(L74,'固定資産整理簿'!M:P,3,FALSE)))</f>
      </c>
      <c r="N74">
        <f>IF(L74="","",(VLOOKUP(L74,'固定資産整理簿'!M:P,4,FALSE)))</f>
      </c>
    </row>
    <row r="75" spans="1:14" ht="13.5">
      <c r="A75" s="2"/>
      <c r="B75" s="2"/>
      <c r="C75" s="2"/>
      <c r="D75" s="2"/>
      <c r="E75" s="2"/>
      <c r="F75" s="14"/>
      <c r="G75" s="2"/>
      <c r="H75" s="14"/>
      <c r="I75" s="12"/>
      <c r="J75" s="155"/>
      <c r="K75" s="2"/>
      <c r="L75">
        <f t="shared" si="1"/>
      </c>
      <c r="M75">
        <f>IF(L75="","",(VLOOKUP(L75,'固定資産整理簿'!M:P,3,FALSE)))</f>
      </c>
      <c r="N75">
        <f>IF(L75="","",(VLOOKUP(L75,'固定資産整理簿'!M:P,4,FALSE)))</f>
      </c>
    </row>
    <row r="76" spans="1:14" ht="13.5">
      <c r="A76" s="2"/>
      <c r="B76" s="2"/>
      <c r="C76" s="2"/>
      <c r="D76" s="2"/>
      <c r="E76" s="2"/>
      <c r="F76" s="14"/>
      <c r="G76" s="2"/>
      <c r="H76" s="14"/>
      <c r="I76" s="12"/>
      <c r="J76" s="155"/>
      <c r="K76" s="2"/>
      <c r="L76">
        <f t="shared" si="1"/>
      </c>
      <c r="M76">
        <f>IF(L76="","",(VLOOKUP(L76,'固定資産整理簿'!M:P,3,FALSE)))</f>
      </c>
      <c r="N76">
        <f>IF(L76="","",(VLOOKUP(L76,'固定資産整理簿'!M:P,4,FALSE)))</f>
      </c>
    </row>
    <row r="77" spans="1:14" ht="13.5">
      <c r="A77" s="2"/>
      <c r="B77" s="2"/>
      <c r="C77" s="2"/>
      <c r="D77" s="2"/>
      <c r="E77" s="2"/>
      <c r="F77" s="14"/>
      <c r="G77" s="2"/>
      <c r="H77" s="14"/>
      <c r="I77" s="12"/>
      <c r="J77" s="155"/>
      <c r="K77" s="2"/>
      <c r="L77">
        <f t="shared" si="1"/>
      </c>
      <c r="M77">
        <f>IF(L77="","",(VLOOKUP(L77,'固定資産整理簿'!M:P,3,FALSE)))</f>
      </c>
      <c r="N77">
        <f>IF(L77="","",(VLOOKUP(L77,'固定資産整理簿'!M:P,4,FALSE)))</f>
      </c>
    </row>
    <row r="78" spans="1:14" ht="13.5">
      <c r="A78" s="2"/>
      <c r="B78" s="2"/>
      <c r="C78" s="2"/>
      <c r="D78" s="2"/>
      <c r="E78" s="2"/>
      <c r="F78" s="14"/>
      <c r="G78" s="2"/>
      <c r="H78" s="14"/>
      <c r="I78" s="12"/>
      <c r="J78" s="155"/>
      <c r="K78" s="2"/>
      <c r="L78">
        <f t="shared" si="1"/>
      </c>
      <c r="M78">
        <f>IF(L78="","",(VLOOKUP(L78,'固定資産整理簿'!M:P,3,FALSE)))</f>
      </c>
      <c r="N78">
        <f>IF(L78="","",(VLOOKUP(L78,'固定資産整理簿'!M:P,4,FALSE)))</f>
      </c>
    </row>
    <row r="79" spans="1:14" ht="13.5">
      <c r="A79" s="2"/>
      <c r="B79" s="2"/>
      <c r="C79" s="2"/>
      <c r="D79" s="2"/>
      <c r="E79" s="2"/>
      <c r="F79" s="14"/>
      <c r="G79" s="2"/>
      <c r="H79" s="14"/>
      <c r="I79" s="12"/>
      <c r="J79" s="155"/>
      <c r="K79" s="2"/>
      <c r="L79">
        <f t="shared" si="1"/>
      </c>
      <c r="M79">
        <f>IF(L79="","",(VLOOKUP(L79,'固定資産整理簿'!M:P,3,FALSE)))</f>
      </c>
      <c r="N79">
        <f>IF(L79="","",(VLOOKUP(L79,'固定資産整理簿'!M:P,4,FALSE)))</f>
      </c>
    </row>
    <row r="80" spans="1:14" ht="13.5">
      <c r="A80" s="2"/>
      <c r="B80" s="2"/>
      <c r="C80" s="2"/>
      <c r="D80" s="2"/>
      <c r="E80" s="2"/>
      <c r="F80" s="14"/>
      <c r="G80" s="2"/>
      <c r="H80" s="14"/>
      <c r="I80" s="12"/>
      <c r="J80" s="155"/>
      <c r="K80" s="2"/>
      <c r="L80">
        <f t="shared" si="1"/>
      </c>
      <c r="M80">
        <f>IF(L80="","",(VLOOKUP(L80,'固定資産整理簿'!M:P,3,FALSE)))</f>
      </c>
      <c r="N80">
        <f>IF(L80="","",(VLOOKUP(L80,'固定資産整理簿'!M:P,4,FALSE)))</f>
      </c>
    </row>
    <row r="81" spans="1:14" ht="13.5">
      <c r="A81" s="2"/>
      <c r="B81" s="2"/>
      <c r="C81" s="2"/>
      <c r="D81" s="2"/>
      <c r="E81" s="2"/>
      <c r="F81" s="14"/>
      <c r="G81" s="2"/>
      <c r="H81" s="14"/>
      <c r="I81" s="12"/>
      <c r="J81" s="155"/>
      <c r="K81" s="2"/>
      <c r="L81">
        <f t="shared" si="1"/>
      </c>
      <c r="M81">
        <f>IF(L81="","",(VLOOKUP(L81,'固定資産整理簿'!M:P,3,FALSE)))</f>
      </c>
      <c r="N81">
        <f>IF(L81="","",(VLOOKUP(L81,'固定資産整理簿'!M:P,4,FALSE)))</f>
      </c>
    </row>
    <row r="82" spans="1:14" ht="13.5">
      <c r="A82" s="2"/>
      <c r="B82" s="2"/>
      <c r="C82" s="2"/>
      <c r="D82" s="2"/>
      <c r="E82" s="2"/>
      <c r="F82" s="14"/>
      <c r="G82" s="2"/>
      <c r="H82" s="14"/>
      <c r="I82" s="12"/>
      <c r="J82" s="155"/>
      <c r="K82" s="2"/>
      <c r="L82">
        <f t="shared" si="1"/>
      </c>
      <c r="M82">
        <f>IF(L82="","",(VLOOKUP(L82,'固定資産整理簿'!M:P,3,FALSE)))</f>
      </c>
      <c r="N82">
        <f>IF(L82="","",(VLOOKUP(L82,'固定資産整理簿'!M:P,4,FALSE)))</f>
      </c>
    </row>
    <row r="83" spans="1:14" ht="13.5">
      <c r="A83" s="2"/>
      <c r="B83" s="2"/>
      <c r="C83" s="2"/>
      <c r="D83" s="2"/>
      <c r="E83" s="2"/>
      <c r="F83" s="14"/>
      <c r="G83" s="2"/>
      <c r="H83" s="14"/>
      <c r="I83" s="12"/>
      <c r="J83" s="155"/>
      <c r="K83" s="2"/>
      <c r="L83">
        <f t="shared" si="1"/>
      </c>
      <c r="M83">
        <f>IF(L83="","",(VLOOKUP(L83,'固定資産整理簿'!M:P,3,FALSE)))</f>
      </c>
      <c r="N83">
        <f>IF(L83="","",(VLOOKUP(L83,'固定資産整理簿'!M:P,4,FALSE)))</f>
      </c>
    </row>
    <row r="84" spans="1:14" ht="13.5">
      <c r="A84" s="2"/>
      <c r="B84" s="2"/>
      <c r="C84" s="2"/>
      <c r="D84" s="2"/>
      <c r="E84" s="2"/>
      <c r="F84" s="14"/>
      <c r="G84" s="2"/>
      <c r="H84" s="14"/>
      <c r="I84" s="12"/>
      <c r="J84" s="155"/>
      <c r="K84" s="2"/>
      <c r="L84">
        <f t="shared" si="1"/>
      </c>
      <c r="M84">
        <f>IF(L84="","",(VLOOKUP(L84,'固定資産整理簿'!M:P,3,FALSE)))</f>
      </c>
      <c r="N84">
        <f>IF(L84="","",(VLOOKUP(L84,'固定資産整理簿'!M:P,4,FALSE)))</f>
      </c>
    </row>
    <row r="85" spans="1:14" ht="13.5">
      <c r="A85" s="2"/>
      <c r="B85" s="2"/>
      <c r="C85" s="2"/>
      <c r="D85" s="2"/>
      <c r="E85" s="2"/>
      <c r="F85" s="14"/>
      <c r="G85" s="2"/>
      <c r="H85" s="14"/>
      <c r="I85" s="12"/>
      <c r="J85" s="155"/>
      <c r="K85" s="2"/>
      <c r="L85">
        <f t="shared" si="1"/>
      </c>
      <c r="M85">
        <f>IF(L85="","",(VLOOKUP(L85,'固定資産整理簿'!M:P,3,FALSE)))</f>
      </c>
      <c r="N85">
        <f>IF(L85="","",(VLOOKUP(L85,'固定資産整理簿'!M:P,4,FALSE)))</f>
      </c>
    </row>
    <row r="86" spans="1:14" ht="13.5">
      <c r="A86" s="2"/>
      <c r="B86" s="2"/>
      <c r="C86" s="2"/>
      <c r="D86" s="2"/>
      <c r="E86" s="2"/>
      <c r="F86" s="14"/>
      <c r="G86" s="2"/>
      <c r="H86" s="14"/>
      <c r="I86" s="12"/>
      <c r="J86" s="155"/>
      <c r="K86" s="2"/>
      <c r="L86">
        <f t="shared" si="1"/>
      </c>
      <c r="M86">
        <f>IF(L86="","",(VLOOKUP(L86,'固定資産整理簿'!M:P,3,FALSE)))</f>
      </c>
      <c r="N86">
        <f>IF(L86="","",(VLOOKUP(L86,'固定資産整理簿'!M:P,4,FALSE)))</f>
      </c>
    </row>
    <row r="87" spans="1:14" ht="13.5">
      <c r="A87" s="2"/>
      <c r="B87" s="2"/>
      <c r="C87" s="2"/>
      <c r="D87" s="2"/>
      <c r="E87" s="2"/>
      <c r="F87" s="14"/>
      <c r="G87" s="2"/>
      <c r="H87" s="14"/>
      <c r="I87" s="12"/>
      <c r="J87" s="155"/>
      <c r="K87" s="2"/>
      <c r="L87">
        <f t="shared" si="1"/>
      </c>
      <c r="M87">
        <f>IF(L87="","",(VLOOKUP(L87,'固定資産整理簿'!M:P,3,FALSE)))</f>
      </c>
      <c r="N87">
        <f>IF(L87="","",(VLOOKUP(L87,'固定資産整理簿'!M:P,4,FALSE)))</f>
      </c>
    </row>
    <row r="88" spans="1:14" ht="13.5">
      <c r="A88" s="2"/>
      <c r="B88" s="2"/>
      <c r="C88" s="2"/>
      <c r="D88" s="2"/>
      <c r="E88" s="2"/>
      <c r="F88" s="14"/>
      <c r="G88" s="2"/>
      <c r="H88" s="14"/>
      <c r="I88" s="12"/>
      <c r="J88" s="155"/>
      <c r="K88" s="2"/>
      <c r="L88">
        <f t="shared" si="1"/>
      </c>
      <c r="M88">
        <f>IF(L88="","",(VLOOKUP(L88,'固定資産整理簿'!M:P,3,FALSE)))</f>
      </c>
      <c r="N88">
        <f>IF(L88="","",(VLOOKUP(L88,'固定資産整理簿'!M:P,4,FALSE)))</f>
      </c>
    </row>
    <row r="89" spans="1:14" ht="13.5">
      <c r="A89" s="2"/>
      <c r="B89" s="2"/>
      <c r="C89" s="2"/>
      <c r="D89" s="2"/>
      <c r="E89" s="2"/>
      <c r="F89" s="14"/>
      <c r="G89" s="2"/>
      <c r="H89" s="14"/>
      <c r="I89" s="12"/>
      <c r="J89" s="155"/>
      <c r="K89" s="2"/>
      <c r="L89">
        <f t="shared" si="1"/>
      </c>
      <c r="M89">
        <f>IF(L89="","",(VLOOKUP(L89,'固定資産整理簿'!M:P,3,FALSE)))</f>
      </c>
      <c r="N89">
        <f>IF(L89="","",(VLOOKUP(L89,'固定資産整理簿'!M:P,4,FALSE)))</f>
      </c>
    </row>
    <row r="90" spans="1:14" ht="13.5">
      <c r="A90" s="2"/>
      <c r="B90" s="2"/>
      <c r="C90" s="2"/>
      <c r="D90" s="2"/>
      <c r="E90" s="2"/>
      <c r="F90" s="14"/>
      <c r="G90" s="2"/>
      <c r="H90" s="14"/>
      <c r="I90" s="12"/>
      <c r="J90" s="155"/>
      <c r="K90" s="2"/>
      <c r="L90">
        <f t="shared" si="1"/>
      </c>
      <c r="M90">
        <f>IF(L90="","",(VLOOKUP(L90,'固定資産整理簿'!M:P,3,FALSE)))</f>
      </c>
      <c r="N90">
        <f>IF(L90="","",(VLOOKUP(L90,'固定資産整理簿'!M:P,4,FALSE)))</f>
      </c>
    </row>
    <row r="91" spans="1:14" ht="13.5">
      <c r="A91" s="2"/>
      <c r="B91" s="2"/>
      <c r="C91" s="2"/>
      <c r="D91" s="2"/>
      <c r="E91" s="2"/>
      <c r="F91" s="14"/>
      <c r="G91" s="2"/>
      <c r="H91" s="14"/>
      <c r="I91" s="12"/>
      <c r="J91" s="155"/>
      <c r="K91" s="2"/>
      <c r="L91">
        <f t="shared" si="1"/>
      </c>
      <c r="M91">
        <f>IF(L91="","",(VLOOKUP(L91,'固定資産整理簿'!M:P,3,FALSE)))</f>
      </c>
      <c r="N91">
        <f>IF(L91="","",(VLOOKUP(L91,'固定資産整理簿'!M:P,4,FALSE)))</f>
      </c>
    </row>
    <row r="92" spans="1:14" ht="13.5">
      <c r="A92" s="2"/>
      <c r="B92" s="2"/>
      <c r="C92" s="2"/>
      <c r="D92" s="2"/>
      <c r="E92" s="2"/>
      <c r="F92" s="14"/>
      <c r="G92" s="2"/>
      <c r="H92" s="14"/>
      <c r="I92" s="12"/>
      <c r="J92" s="155"/>
      <c r="K92" s="2"/>
      <c r="L92">
        <f t="shared" si="1"/>
      </c>
      <c r="M92">
        <f>IF(L92="","",(VLOOKUP(L92,'固定資産整理簿'!M:P,3,FALSE)))</f>
      </c>
      <c r="N92">
        <f>IF(L92="","",(VLOOKUP(L92,'固定資産整理簿'!M:P,4,FALSE)))</f>
      </c>
    </row>
    <row r="93" spans="1:14" ht="13.5">
      <c r="A93" s="2"/>
      <c r="B93" s="2"/>
      <c r="C93" s="2"/>
      <c r="D93" s="2"/>
      <c r="E93" s="2"/>
      <c r="F93" s="14"/>
      <c r="G93" s="2"/>
      <c r="H93" s="14"/>
      <c r="I93" s="12"/>
      <c r="J93" s="155"/>
      <c r="K93" s="2"/>
      <c r="L93">
        <f t="shared" si="1"/>
      </c>
      <c r="M93">
        <f>IF(L93="","",(VLOOKUP(L93,'固定資産整理簿'!M:P,3,FALSE)))</f>
      </c>
      <c r="N93">
        <f>IF(L93="","",(VLOOKUP(L93,'固定資産整理簿'!M:P,4,FALSE)))</f>
      </c>
    </row>
    <row r="94" spans="1:14" ht="13.5">
      <c r="A94" s="2"/>
      <c r="B94" s="2"/>
      <c r="C94" s="2"/>
      <c r="D94" s="2"/>
      <c r="E94" s="2"/>
      <c r="F94" s="14"/>
      <c r="G94" s="2"/>
      <c r="H94" s="14"/>
      <c r="I94" s="12"/>
      <c r="J94" s="155"/>
      <c r="K94" s="2"/>
      <c r="L94">
        <f t="shared" si="1"/>
      </c>
      <c r="M94">
        <f>IF(L94="","",(VLOOKUP(L94,'固定資産整理簿'!M:P,3,FALSE)))</f>
      </c>
      <c r="N94">
        <f>IF(L94="","",(VLOOKUP(L94,'固定資産整理簿'!M:P,4,FALSE)))</f>
      </c>
    </row>
    <row r="95" spans="1:14" ht="13.5">
      <c r="A95" s="2"/>
      <c r="B95" s="2"/>
      <c r="C95" s="2"/>
      <c r="D95" s="2"/>
      <c r="E95" s="2"/>
      <c r="F95" s="14"/>
      <c r="G95" s="2"/>
      <c r="H95" s="14"/>
      <c r="I95" s="12"/>
      <c r="J95" s="155"/>
      <c r="K95" s="2"/>
      <c r="L95">
        <f t="shared" si="1"/>
      </c>
      <c r="M95">
        <f>IF(L95="","",(VLOOKUP(L95,'固定資産整理簿'!M:P,3,FALSE)))</f>
      </c>
      <c r="N95">
        <f>IF(L95="","",(VLOOKUP(L95,'固定資産整理簿'!M:P,4,FALSE)))</f>
      </c>
    </row>
    <row r="96" spans="1:14" ht="13.5">
      <c r="A96" s="2"/>
      <c r="B96" s="2"/>
      <c r="C96" s="2"/>
      <c r="D96" s="2"/>
      <c r="E96" s="2"/>
      <c r="F96" s="14"/>
      <c r="G96" s="2"/>
      <c r="H96" s="14"/>
      <c r="I96" s="12"/>
      <c r="J96" s="155"/>
      <c r="K96" s="2"/>
      <c r="L96">
        <f t="shared" si="1"/>
      </c>
      <c r="M96">
        <f>IF(L96="","",(VLOOKUP(L96,'固定資産整理簿'!M:P,3,FALSE)))</f>
      </c>
      <c r="N96">
        <f>IF(L96="","",(VLOOKUP(L96,'固定資産整理簿'!M:P,4,FALSE)))</f>
      </c>
    </row>
    <row r="97" spans="1:14" ht="13.5">
      <c r="A97" s="2"/>
      <c r="B97" s="2"/>
      <c r="C97" s="2"/>
      <c r="D97" s="2"/>
      <c r="E97" s="2"/>
      <c r="F97" s="14"/>
      <c r="G97" s="2"/>
      <c r="H97" s="14"/>
      <c r="I97" s="12"/>
      <c r="J97" s="155"/>
      <c r="K97" s="2"/>
      <c r="L97">
        <f t="shared" si="1"/>
      </c>
      <c r="M97">
        <f>IF(L97="","",(VLOOKUP(L97,'固定資産整理簿'!M:P,3,FALSE)))</f>
      </c>
      <c r="N97">
        <f>IF(L97="","",(VLOOKUP(L97,'固定資産整理簿'!M:P,4,FALSE)))</f>
      </c>
    </row>
    <row r="98" spans="1:14" ht="13.5">
      <c r="A98" s="2"/>
      <c r="B98" s="2"/>
      <c r="C98" s="2"/>
      <c r="D98" s="2"/>
      <c r="E98" s="2"/>
      <c r="F98" s="14"/>
      <c r="G98" s="2"/>
      <c r="H98" s="14"/>
      <c r="I98" s="12"/>
      <c r="J98" s="155"/>
      <c r="K98" s="2"/>
      <c r="L98">
        <f t="shared" si="1"/>
      </c>
      <c r="M98">
        <f>IF(L98="","",(VLOOKUP(L98,'固定資産整理簿'!M:P,3,FALSE)))</f>
      </c>
      <c r="N98">
        <f>IF(L98="","",(VLOOKUP(L98,'固定資産整理簿'!M:P,4,FALSE)))</f>
      </c>
    </row>
    <row r="99" spans="1:14" ht="13.5">
      <c r="A99" s="2"/>
      <c r="B99" s="2"/>
      <c r="C99" s="2"/>
      <c r="D99" s="2"/>
      <c r="E99" s="2"/>
      <c r="F99" s="14"/>
      <c r="G99" s="2"/>
      <c r="H99" s="14"/>
      <c r="I99" s="12"/>
      <c r="J99" s="155"/>
      <c r="K99" s="2"/>
      <c r="L99">
        <f t="shared" si="1"/>
      </c>
      <c r="M99">
        <f>IF(L99="","",(VLOOKUP(L99,'固定資産整理簿'!M:P,3,FALSE)))</f>
      </c>
      <c r="N99">
        <f>IF(L99="","",(VLOOKUP(L99,'固定資産整理簿'!M:P,4,FALSE)))</f>
      </c>
    </row>
    <row r="100" spans="1:14" ht="13.5">
      <c r="A100" s="2"/>
      <c r="B100" s="2"/>
      <c r="C100" s="2"/>
      <c r="D100" s="2"/>
      <c r="E100" s="2"/>
      <c r="F100" s="14"/>
      <c r="G100" s="2"/>
      <c r="H100" s="14"/>
      <c r="I100" s="12"/>
      <c r="J100" s="155"/>
      <c r="K100" s="2"/>
      <c r="L100">
        <f t="shared" si="1"/>
      </c>
      <c r="M100">
        <f>IF(L100="","",(VLOOKUP(L100,'固定資産整理簿'!M:P,3,FALSE)))</f>
      </c>
      <c r="N100">
        <f>IF(L100="","",(VLOOKUP(L100,'固定資産整理簿'!M:P,4,FALSE)))</f>
      </c>
    </row>
  </sheetData>
  <sheetProtection/>
  <dataValidations count="7">
    <dataValidation type="whole" operator="greaterThanOrEqual" allowBlank="1" showInputMessage="1" showErrorMessage="1" sqref="F2:F100 H2:H100">
      <formula1>0</formula1>
    </dataValidation>
    <dataValidation type="list" allowBlank="1" showInputMessage="1" showErrorMessage="1" sqref="C2:C100">
      <formula1>施設名</formula1>
    </dataValidation>
    <dataValidation type="list" allowBlank="1" showInputMessage="1" showErrorMessage="1" sqref="D2:D100">
      <formula1>資産分類</formula1>
    </dataValidation>
    <dataValidation type="list" allowBlank="1" showInputMessage="1" showErrorMessage="1" sqref="G2:G100">
      <formula1>単位</formula1>
    </dataValidation>
    <dataValidation type="list" allowBlank="1" showInputMessage="1" showErrorMessage="1" sqref="E2:E100">
      <formula1>INDIRECT(D2)</formula1>
    </dataValidation>
    <dataValidation type="decimal" allowBlank="1" showInputMessage="1" showErrorMessage="1" sqref="I2:I100">
      <formula1>0.01</formula1>
      <formula2>1</formula2>
    </dataValidation>
    <dataValidation type="list" allowBlank="1" showInputMessage="1" showErrorMessage="1" sqref="B2:B100">
      <formula1>様式</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1" r:id="rId2"/>
  <tableParts>
    <tablePart r:id="rId1"/>
  </tableParts>
</worksheet>
</file>

<file path=xl/worksheets/sheet2.xml><?xml version="1.0" encoding="utf-8"?>
<worksheet xmlns="http://schemas.openxmlformats.org/spreadsheetml/2006/main" xmlns:r="http://schemas.openxmlformats.org/officeDocument/2006/relationships">
  <dimension ref="A1:N100"/>
  <sheetViews>
    <sheetView zoomScalePageLayoutView="0" workbookViewId="0" topLeftCell="A1">
      <selection activeCell="A6" sqref="A6"/>
    </sheetView>
  </sheetViews>
  <sheetFormatPr defaultColWidth="9.00390625" defaultRowHeight="13.5"/>
  <cols>
    <col min="1" max="1" width="10.625" style="0" customWidth="1"/>
    <col min="2" max="2" width="7.625" style="0" bestFit="1" customWidth="1"/>
    <col min="3" max="3" width="18.375" style="0" customWidth="1"/>
    <col min="4" max="4" width="23.375" style="0" customWidth="1"/>
    <col min="5" max="5" width="29.00390625" style="0" customWidth="1"/>
    <col min="6" max="6" width="9.00390625" style="15" customWidth="1"/>
    <col min="7" max="7" width="10.625" style="0" customWidth="1"/>
    <col min="8" max="8" width="15.875" style="15" customWidth="1"/>
    <col min="9" max="9" width="13.75390625" style="0" customWidth="1"/>
    <col min="10" max="10" width="18.25390625" style="0" bestFit="1" customWidth="1"/>
    <col min="11" max="11" width="30.125" style="0" customWidth="1"/>
    <col min="12" max="12" width="41.875" style="0" bestFit="1" customWidth="1"/>
    <col min="13" max="13" width="9.00390625" style="0" customWidth="1"/>
  </cols>
  <sheetData>
    <row r="1" spans="1:14" ht="13.5">
      <c r="A1" s="7" t="s">
        <v>649</v>
      </c>
      <c r="B1" s="7" t="s">
        <v>662</v>
      </c>
      <c r="C1" s="8" t="s">
        <v>338</v>
      </c>
      <c r="D1" s="8" t="s">
        <v>381</v>
      </c>
      <c r="E1" s="8" t="s">
        <v>376</v>
      </c>
      <c r="F1" s="13" t="s">
        <v>387</v>
      </c>
      <c r="G1" s="8" t="s">
        <v>388</v>
      </c>
      <c r="H1" s="13" t="s">
        <v>389</v>
      </c>
      <c r="I1" s="8" t="s">
        <v>390</v>
      </c>
      <c r="J1" s="9" t="s">
        <v>668</v>
      </c>
      <c r="K1" s="9" t="s">
        <v>391</v>
      </c>
      <c r="L1" t="s">
        <v>669</v>
      </c>
      <c r="M1" t="s">
        <v>588</v>
      </c>
      <c r="N1" t="s">
        <v>652</v>
      </c>
    </row>
    <row r="2" spans="1:14" ht="13.5">
      <c r="A2" s="2" t="s">
        <v>650</v>
      </c>
      <c r="B2" s="2" t="s">
        <v>664</v>
      </c>
      <c r="C2" s="2" t="s">
        <v>358</v>
      </c>
      <c r="D2" s="2" t="s">
        <v>642</v>
      </c>
      <c r="E2" s="2" t="s">
        <v>566</v>
      </c>
      <c r="F2" s="14">
        <v>2</v>
      </c>
      <c r="G2" s="2" t="s">
        <v>398</v>
      </c>
      <c r="H2" s="14">
        <v>5040000</v>
      </c>
      <c r="I2" s="12">
        <v>0.84</v>
      </c>
      <c r="J2" s="155">
        <v>43190</v>
      </c>
      <c r="K2" s="2" t="s">
        <v>644</v>
      </c>
      <c r="L2" t="str">
        <f>D2&amp;E2</f>
        <v>空調・換気設備エアコン（含パッケージエアコン）</v>
      </c>
      <c r="M2">
        <f>IF(L2="","",(VLOOKUP(L2,'固定資産整理簿'!M:P,3,FALSE)))</f>
        <v>15</v>
      </c>
      <c r="N2" t="str">
        <f>IF(L2="","",(VLOOKUP(L2,'固定資産整理簿'!M:P,4,FALSE)))</f>
        <v>建物</v>
      </c>
    </row>
    <row r="3" spans="1:14" ht="13.5">
      <c r="A3" s="2" t="s">
        <v>650</v>
      </c>
      <c r="B3" s="2" t="s">
        <v>664</v>
      </c>
      <c r="C3" s="2" t="s">
        <v>358</v>
      </c>
      <c r="D3" s="2" t="s">
        <v>642</v>
      </c>
      <c r="E3" s="2" t="s">
        <v>643</v>
      </c>
      <c r="F3" s="14">
        <v>1</v>
      </c>
      <c r="G3" s="2" t="s">
        <v>398</v>
      </c>
      <c r="H3" s="14">
        <v>540000</v>
      </c>
      <c r="I3" s="12">
        <v>0.09</v>
      </c>
      <c r="J3" s="155">
        <v>43190</v>
      </c>
      <c r="K3" s="2" t="s">
        <v>646</v>
      </c>
      <c r="L3" t="str">
        <f aca="true" t="shared" si="0" ref="L3:L66">D3&amp;E3</f>
        <v>空調・換気設備ファン</v>
      </c>
      <c r="M3">
        <f>IF(L3="","",(VLOOKUP(L3,'固定資産整理簿'!M:P,3,FALSE)))</f>
        <v>15</v>
      </c>
      <c r="N3" t="str">
        <f>IF(L3="","",(VLOOKUP(L3,'固定資産整理簿'!M:P,4,FALSE)))</f>
        <v>建物</v>
      </c>
    </row>
    <row r="4" spans="1:14" ht="13.5">
      <c r="A4" s="2" t="s">
        <v>650</v>
      </c>
      <c r="B4" s="2" t="s">
        <v>664</v>
      </c>
      <c r="C4" s="2" t="s">
        <v>358</v>
      </c>
      <c r="D4" s="2" t="s">
        <v>642</v>
      </c>
      <c r="E4" s="2" t="s">
        <v>643</v>
      </c>
      <c r="F4" s="14">
        <v>1</v>
      </c>
      <c r="G4" s="2" t="s">
        <v>398</v>
      </c>
      <c r="H4" s="14">
        <v>360000</v>
      </c>
      <c r="I4" s="12">
        <v>0.07</v>
      </c>
      <c r="J4" s="155">
        <v>43190</v>
      </c>
      <c r="K4" s="2" t="s">
        <v>645</v>
      </c>
      <c r="L4" t="str">
        <f t="shared" si="0"/>
        <v>空調・換気設備ファン</v>
      </c>
      <c r="M4">
        <f>IF(L4="","",(VLOOKUP(L4,'固定資産整理簿'!M:P,3,FALSE)))</f>
        <v>15</v>
      </c>
      <c r="N4" t="str">
        <f>IF(L4="","",(VLOOKUP(L4,'固定資産整理簿'!M:P,4,FALSE)))</f>
        <v>建物</v>
      </c>
    </row>
    <row r="5" spans="1:14" ht="13.5">
      <c r="A5" s="2" t="s">
        <v>651</v>
      </c>
      <c r="B5" s="2" t="s">
        <v>663</v>
      </c>
      <c r="C5" s="2" t="s">
        <v>340</v>
      </c>
      <c r="D5" s="2" t="s">
        <v>221</v>
      </c>
      <c r="E5" s="2" t="s">
        <v>222</v>
      </c>
      <c r="F5" s="14">
        <v>2</v>
      </c>
      <c r="G5" s="2" t="s">
        <v>424</v>
      </c>
      <c r="H5" s="14">
        <v>5304000</v>
      </c>
      <c r="I5" s="12">
        <v>0.39</v>
      </c>
      <c r="J5" s="155">
        <v>43190</v>
      </c>
      <c r="K5" s="2" t="s">
        <v>647</v>
      </c>
      <c r="L5" t="str">
        <f t="shared" si="0"/>
        <v>ゲート設備流入ゲート</v>
      </c>
      <c r="M5">
        <f>IF(L5="","",(VLOOKUP(L5,'固定資産整理簿'!M:P,3,FALSE)))</f>
        <v>20</v>
      </c>
      <c r="N5" t="str">
        <f>IF(L5="","",(VLOOKUP(L5,'固定資産整理簿'!M:P,4,FALSE)))</f>
        <v>機械設備</v>
      </c>
    </row>
    <row r="6" spans="1:14" ht="13.5">
      <c r="A6" s="2" t="s">
        <v>651</v>
      </c>
      <c r="B6" s="2" t="s">
        <v>663</v>
      </c>
      <c r="C6" s="2" t="s">
        <v>340</v>
      </c>
      <c r="D6" s="2" t="s">
        <v>221</v>
      </c>
      <c r="E6" s="2" t="s">
        <v>222</v>
      </c>
      <c r="F6" s="14">
        <v>2</v>
      </c>
      <c r="G6" s="2" t="s">
        <v>424</v>
      </c>
      <c r="H6" s="14">
        <v>8296000</v>
      </c>
      <c r="I6" s="12">
        <v>0.61</v>
      </c>
      <c r="J6" s="155">
        <v>43190</v>
      </c>
      <c r="K6" s="2" t="s">
        <v>648</v>
      </c>
      <c r="L6" t="str">
        <f t="shared" si="0"/>
        <v>ゲート設備流入ゲート</v>
      </c>
      <c r="M6">
        <f>IF(L6="","",(VLOOKUP(L6,'固定資産整理簿'!M:P,3,FALSE)))</f>
        <v>20</v>
      </c>
      <c r="N6" t="str">
        <f>IF(L6="","",(VLOOKUP(L6,'固定資産整理簿'!M:P,4,FALSE)))</f>
        <v>機械設備</v>
      </c>
    </row>
    <row r="7" spans="1:14" ht="13.5">
      <c r="A7" s="2"/>
      <c r="B7" s="2"/>
      <c r="C7" s="2"/>
      <c r="D7" s="2"/>
      <c r="E7" s="2"/>
      <c r="F7" s="14"/>
      <c r="G7" s="2"/>
      <c r="H7" s="14"/>
      <c r="I7" s="12"/>
      <c r="J7" s="155"/>
      <c r="K7" s="2"/>
      <c r="L7">
        <f t="shared" si="0"/>
      </c>
      <c r="M7">
        <f>IF(L7="","",(VLOOKUP(L7,'固定資産整理簿'!M:P,3,FALSE)))</f>
      </c>
      <c r="N7">
        <f>IF(L7="","",(VLOOKUP(L7,'固定資産整理簿'!M:P,4,FALSE)))</f>
      </c>
    </row>
    <row r="8" spans="1:14" ht="13.5">
      <c r="A8" s="2"/>
      <c r="B8" s="2"/>
      <c r="C8" s="2"/>
      <c r="D8" s="2"/>
      <c r="E8" s="2"/>
      <c r="F8" s="14"/>
      <c r="G8" s="2"/>
      <c r="H8" s="14"/>
      <c r="I8" s="12"/>
      <c r="J8" s="155"/>
      <c r="K8" s="2"/>
      <c r="L8">
        <f t="shared" si="0"/>
      </c>
      <c r="M8">
        <f>IF(L8="","",(VLOOKUP(L8,'固定資産整理簿'!M:P,3,FALSE)))</f>
      </c>
      <c r="N8">
        <f>IF(L8="","",(VLOOKUP(L8,'固定資産整理簿'!M:P,4,FALSE)))</f>
      </c>
    </row>
    <row r="9" spans="1:14" ht="13.5">
      <c r="A9" s="2"/>
      <c r="B9" s="2"/>
      <c r="C9" s="2"/>
      <c r="D9" s="2"/>
      <c r="E9" s="2"/>
      <c r="F9" s="14"/>
      <c r="G9" s="2"/>
      <c r="H9" s="14"/>
      <c r="I9" s="12"/>
      <c r="J9" s="155"/>
      <c r="K9" s="2"/>
      <c r="L9">
        <f t="shared" si="0"/>
      </c>
      <c r="M9">
        <f>IF(L9="","",(VLOOKUP(L9,'固定資産整理簿'!M:P,3,FALSE)))</f>
      </c>
      <c r="N9">
        <f>IF(L9="","",(VLOOKUP(L9,'固定資産整理簿'!M:P,4,FALSE)))</f>
      </c>
    </row>
    <row r="10" spans="1:14" ht="13.5">
      <c r="A10" s="2"/>
      <c r="B10" s="2"/>
      <c r="C10" s="2"/>
      <c r="D10" s="2"/>
      <c r="E10" s="2"/>
      <c r="F10" s="14"/>
      <c r="G10" s="2"/>
      <c r="H10" s="14"/>
      <c r="I10" s="12"/>
      <c r="J10" s="155"/>
      <c r="K10" s="2"/>
      <c r="L10">
        <f t="shared" si="0"/>
      </c>
      <c r="M10">
        <f>IF(L10="","",(VLOOKUP(L10,'固定資産整理簿'!M:P,3,FALSE)))</f>
      </c>
      <c r="N10">
        <f>IF(L10="","",(VLOOKUP(L10,'固定資産整理簿'!M:P,4,FALSE)))</f>
      </c>
    </row>
    <row r="11" spans="1:14" ht="13.5">
      <c r="A11" s="2"/>
      <c r="B11" s="2"/>
      <c r="C11" s="2"/>
      <c r="D11" s="2"/>
      <c r="E11" s="2"/>
      <c r="F11" s="14"/>
      <c r="G11" s="2"/>
      <c r="H11" s="14"/>
      <c r="I11" s="12"/>
      <c r="J11" s="155"/>
      <c r="K11" s="2"/>
      <c r="L11">
        <f t="shared" si="0"/>
      </c>
      <c r="M11">
        <f>IF(L11="","",(VLOOKUP(L11,'固定資産整理簿'!M:P,3,FALSE)))</f>
      </c>
      <c r="N11">
        <f>IF(L11="","",(VLOOKUP(L11,'固定資産整理簿'!M:P,4,FALSE)))</f>
      </c>
    </row>
    <row r="12" spans="1:14" ht="13.5">
      <c r="A12" s="2"/>
      <c r="B12" s="2"/>
      <c r="C12" s="2"/>
      <c r="D12" s="2"/>
      <c r="E12" s="2"/>
      <c r="F12" s="14"/>
      <c r="G12" s="2"/>
      <c r="H12" s="14"/>
      <c r="I12" s="12"/>
      <c r="J12" s="155"/>
      <c r="K12" s="2"/>
      <c r="L12">
        <f t="shared" si="0"/>
      </c>
      <c r="M12">
        <f>IF(L12="","",(VLOOKUP(L12,'固定資産整理簿'!M:P,3,FALSE)))</f>
      </c>
      <c r="N12">
        <f>IF(L12="","",(VLOOKUP(L12,'固定資産整理簿'!M:P,4,FALSE)))</f>
      </c>
    </row>
    <row r="13" spans="1:14" ht="13.5">
      <c r="A13" s="2"/>
      <c r="B13" s="2"/>
      <c r="C13" s="2"/>
      <c r="D13" s="2"/>
      <c r="E13" s="2"/>
      <c r="F13" s="14"/>
      <c r="G13" s="2"/>
      <c r="H13" s="14"/>
      <c r="I13" s="12"/>
      <c r="J13" s="155"/>
      <c r="K13" s="2"/>
      <c r="L13">
        <f t="shared" si="0"/>
      </c>
      <c r="M13">
        <f>IF(L13="","",(VLOOKUP(L13,'固定資産整理簿'!M:P,3,FALSE)))</f>
      </c>
      <c r="N13">
        <f>IF(L13="","",(VLOOKUP(L13,'固定資産整理簿'!M:P,4,FALSE)))</f>
      </c>
    </row>
    <row r="14" spans="1:14" ht="13.5">
      <c r="A14" s="2"/>
      <c r="B14" s="2"/>
      <c r="C14" s="2"/>
      <c r="D14" s="2"/>
      <c r="E14" s="2"/>
      <c r="F14" s="14"/>
      <c r="G14" s="2"/>
      <c r="H14" s="14"/>
      <c r="I14" s="12"/>
      <c r="J14" s="155"/>
      <c r="K14" s="2"/>
      <c r="L14">
        <f t="shared" si="0"/>
      </c>
      <c r="M14">
        <f>IF(L14="","",(VLOOKUP(L14,'固定資産整理簿'!M:P,3,FALSE)))</f>
      </c>
      <c r="N14">
        <f>IF(L14="","",(VLOOKUP(L14,'固定資産整理簿'!M:P,4,FALSE)))</f>
      </c>
    </row>
    <row r="15" spans="1:14" ht="13.5">
      <c r="A15" s="2"/>
      <c r="B15" s="2"/>
      <c r="C15" s="2"/>
      <c r="D15" s="2"/>
      <c r="E15" s="2"/>
      <c r="F15" s="14"/>
      <c r="G15" s="2"/>
      <c r="H15" s="14"/>
      <c r="I15" s="12"/>
      <c r="J15" s="155"/>
      <c r="K15" s="2"/>
      <c r="L15">
        <f t="shared" si="0"/>
      </c>
      <c r="M15">
        <f>IF(L15="","",(VLOOKUP(L15,'固定資産整理簿'!M:P,3,FALSE)))</f>
      </c>
      <c r="N15">
        <f>IF(L15="","",(VLOOKUP(L15,'固定資産整理簿'!M:P,4,FALSE)))</f>
      </c>
    </row>
    <row r="16" spans="1:14" ht="13.5">
      <c r="A16" s="2"/>
      <c r="B16" s="2"/>
      <c r="C16" s="2"/>
      <c r="D16" s="2"/>
      <c r="E16" s="2"/>
      <c r="F16" s="14"/>
      <c r="G16" s="2"/>
      <c r="H16" s="14"/>
      <c r="I16" s="12"/>
      <c r="J16" s="155"/>
      <c r="K16" s="2"/>
      <c r="L16">
        <f t="shared" si="0"/>
      </c>
      <c r="M16">
        <f>IF(L16="","",(VLOOKUP(L16,'固定資産整理簿'!M:P,3,FALSE)))</f>
      </c>
      <c r="N16">
        <f>IF(L16="","",(VLOOKUP(L16,'固定資産整理簿'!M:P,4,FALSE)))</f>
      </c>
    </row>
    <row r="17" spans="1:14" ht="13.5">
      <c r="A17" s="2"/>
      <c r="B17" s="2"/>
      <c r="C17" s="2"/>
      <c r="D17" s="2"/>
      <c r="E17" s="2"/>
      <c r="F17" s="14"/>
      <c r="G17" s="2"/>
      <c r="H17" s="14"/>
      <c r="I17" s="12"/>
      <c r="J17" s="155"/>
      <c r="K17" s="2"/>
      <c r="L17">
        <f t="shared" si="0"/>
      </c>
      <c r="M17">
        <f>IF(L17="","",(VLOOKUP(L17,'固定資産整理簿'!M:P,3,FALSE)))</f>
      </c>
      <c r="N17">
        <f>IF(L17="","",(VLOOKUP(L17,'固定資産整理簿'!M:P,4,FALSE)))</f>
      </c>
    </row>
    <row r="18" spans="1:14" ht="13.5">
      <c r="A18" s="2"/>
      <c r="B18" s="2"/>
      <c r="C18" s="2"/>
      <c r="D18" s="2"/>
      <c r="E18" s="2"/>
      <c r="F18" s="14"/>
      <c r="G18" s="2"/>
      <c r="H18" s="14"/>
      <c r="I18" s="12"/>
      <c r="J18" s="155"/>
      <c r="K18" s="2"/>
      <c r="L18">
        <f t="shared" si="0"/>
      </c>
      <c r="M18">
        <f>IF(L18="","",(VLOOKUP(L18,'固定資産整理簿'!M:P,3,FALSE)))</f>
      </c>
      <c r="N18">
        <f>IF(L18="","",(VLOOKUP(L18,'固定資産整理簿'!M:P,4,FALSE)))</f>
      </c>
    </row>
    <row r="19" spans="1:14" ht="13.5">
      <c r="A19" s="2"/>
      <c r="B19" s="2"/>
      <c r="C19" s="2"/>
      <c r="D19" s="2"/>
      <c r="E19" s="2"/>
      <c r="F19" s="14"/>
      <c r="G19" s="2"/>
      <c r="H19" s="14"/>
      <c r="I19" s="12"/>
      <c r="J19" s="155"/>
      <c r="K19" s="2"/>
      <c r="L19">
        <f t="shared" si="0"/>
      </c>
      <c r="M19">
        <f>IF(L19="","",(VLOOKUP(L19,'固定資産整理簿'!M:P,3,FALSE)))</f>
      </c>
      <c r="N19">
        <f>IF(L19="","",(VLOOKUP(L19,'固定資産整理簿'!M:P,4,FALSE)))</f>
      </c>
    </row>
    <row r="20" spans="1:14" ht="13.5">
      <c r="A20" s="2"/>
      <c r="B20" s="2"/>
      <c r="C20" s="2"/>
      <c r="D20" s="2"/>
      <c r="E20" s="2"/>
      <c r="F20" s="14"/>
      <c r="G20" s="2"/>
      <c r="H20" s="14"/>
      <c r="I20" s="12"/>
      <c r="J20" s="155"/>
      <c r="K20" s="2"/>
      <c r="L20">
        <f t="shared" si="0"/>
      </c>
      <c r="M20">
        <f>IF(L20="","",(VLOOKUP(L20,'固定資産整理簿'!M:P,3,FALSE)))</f>
      </c>
      <c r="N20">
        <f>IF(L20="","",(VLOOKUP(L20,'固定資産整理簿'!M:P,4,FALSE)))</f>
      </c>
    </row>
    <row r="21" spans="1:14" ht="13.5">
      <c r="A21" s="2"/>
      <c r="B21" s="2"/>
      <c r="C21" s="2"/>
      <c r="D21" s="2"/>
      <c r="E21" s="2"/>
      <c r="F21" s="14"/>
      <c r="G21" s="2"/>
      <c r="H21" s="14"/>
      <c r="I21" s="12"/>
      <c r="J21" s="155"/>
      <c r="K21" s="2"/>
      <c r="L21">
        <f t="shared" si="0"/>
      </c>
      <c r="M21">
        <f>IF(L21="","",(VLOOKUP(L21,'固定資産整理簿'!M:P,3,FALSE)))</f>
      </c>
      <c r="N21">
        <f>IF(L21="","",(VLOOKUP(L21,'固定資産整理簿'!M:P,4,FALSE)))</f>
      </c>
    </row>
    <row r="22" spans="1:14" ht="13.5">
      <c r="A22" s="2"/>
      <c r="B22" s="2"/>
      <c r="C22" s="2"/>
      <c r="D22" s="2"/>
      <c r="E22" s="2"/>
      <c r="F22" s="14"/>
      <c r="G22" s="2"/>
      <c r="H22" s="14"/>
      <c r="I22" s="12"/>
      <c r="J22" s="155"/>
      <c r="K22" s="2"/>
      <c r="L22">
        <f t="shared" si="0"/>
      </c>
      <c r="M22">
        <f>IF(L22="","",(VLOOKUP(L22,'固定資産整理簿'!M:P,3,FALSE)))</f>
      </c>
      <c r="N22">
        <f>IF(L22="","",(VLOOKUP(L22,'固定資産整理簿'!M:P,4,FALSE)))</f>
      </c>
    </row>
    <row r="23" spans="1:14" ht="13.5">
      <c r="A23" s="2"/>
      <c r="B23" s="2"/>
      <c r="C23" s="2"/>
      <c r="D23" s="2"/>
      <c r="E23" s="2"/>
      <c r="F23" s="14"/>
      <c r="G23" s="2"/>
      <c r="H23" s="14"/>
      <c r="I23" s="12"/>
      <c r="J23" s="155"/>
      <c r="K23" s="2"/>
      <c r="L23">
        <f t="shared" si="0"/>
      </c>
      <c r="M23">
        <f>IF(L23="","",(VLOOKUP(L23,'固定資産整理簿'!M:P,3,FALSE)))</f>
      </c>
      <c r="N23">
        <f>IF(L23="","",(VLOOKUP(L23,'固定資産整理簿'!M:P,4,FALSE)))</f>
      </c>
    </row>
    <row r="24" spans="1:14" ht="13.5">
      <c r="A24" s="2"/>
      <c r="B24" s="2"/>
      <c r="C24" s="2"/>
      <c r="D24" s="2"/>
      <c r="E24" s="2"/>
      <c r="F24" s="14"/>
      <c r="G24" s="2"/>
      <c r="H24" s="14"/>
      <c r="I24" s="12"/>
      <c r="J24" s="155"/>
      <c r="K24" s="2"/>
      <c r="L24">
        <f t="shared" si="0"/>
      </c>
      <c r="M24">
        <f>IF(L24="","",(VLOOKUP(L24,'固定資産整理簿'!M:P,3,FALSE)))</f>
      </c>
      <c r="N24">
        <f>IF(L24="","",(VLOOKUP(L24,'固定資産整理簿'!M:P,4,FALSE)))</f>
      </c>
    </row>
    <row r="25" spans="1:14" ht="13.5">
      <c r="A25" s="2"/>
      <c r="B25" s="2"/>
      <c r="C25" s="2"/>
      <c r="D25" s="2"/>
      <c r="E25" s="2"/>
      <c r="F25" s="14"/>
      <c r="G25" s="2"/>
      <c r="H25" s="14"/>
      <c r="I25" s="12"/>
      <c r="J25" s="155"/>
      <c r="K25" s="2"/>
      <c r="L25">
        <f t="shared" si="0"/>
      </c>
      <c r="M25">
        <f>IF(L25="","",(VLOOKUP(L25,'固定資産整理簿'!M:P,3,FALSE)))</f>
      </c>
      <c r="N25">
        <f>IF(L25="","",(VLOOKUP(L25,'固定資産整理簿'!M:P,4,FALSE)))</f>
      </c>
    </row>
    <row r="26" spans="1:14" ht="13.5">
      <c r="A26" s="2"/>
      <c r="B26" s="2"/>
      <c r="C26" s="2"/>
      <c r="D26" s="2"/>
      <c r="E26" s="2"/>
      <c r="F26" s="14"/>
      <c r="G26" s="2"/>
      <c r="H26" s="14"/>
      <c r="I26" s="12"/>
      <c r="J26" s="155"/>
      <c r="K26" s="2"/>
      <c r="L26">
        <f t="shared" si="0"/>
      </c>
      <c r="M26">
        <f>IF(L26="","",(VLOOKUP(L26,'固定資産整理簿'!M:P,3,FALSE)))</f>
      </c>
      <c r="N26">
        <f>IF(L26="","",(VLOOKUP(L26,'固定資産整理簿'!M:P,4,FALSE)))</f>
      </c>
    </row>
    <row r="27" spans="1:14" ht="13.5">
      <c r="A27" s="2"/>
      <c r="B27" s="2"/>
      <c r="C27" s="2"/>
      <c r="D27" s="2"/>
      <c r="E27" s="2"/>
      <c r="F27" s="14"/>
      <c r="G27" s="2"/>
      <c r="H27" s="14"/>
      <c r="I27" s="12"/>
      <c r="J27" s="155"/>
      <c r="K27" s="2"/>
      <c r="L27">
        <f t="shared" si="0"/>
      </c>
      <c r="M27">
        <f>IF(L27="","",(VLOOKUP(L27,'固定資産整理簿'!M:P,3,FALSE)))</f>
      </c>
      <c r="N27">
        <f>IF(L27="","",(VLOOKUP(L27,'固定資産整理簿'!M:P,4,FALSE)))</f>
      </c>
    </row>
    <row r="28" spans="1:14" ht="13.5">
      <c r="A28" s="2"/>
      <c r="B28" s="2"/>
      <c r="C28" s="2"/>
      <c r="D28" s="2"/>
      <c r="E28" s="2"/>
      <c r="F28" s="14"/>
      <c r="G28" s="2"/>
      <c r="H28" s="14"/>
      <c r="I28" s="12"/>
      <c r="J28" s="155"/>
      <c r="K28" s="2"/>
      <c r="L28">
        <f t="shared" si="0"/>
      </c>
      <c r="M28">
        <f>IF(L28="","",(VLOOKUP(L28,'固定資産整理簿'!M:P,3,FALSE)))</f>
      </c>
      <c r="N28">
        <f>IF(L28="","",(VLOOKUP(L28,'固定資産整理簿'!M:P,4,FALSE)))</f>
      </c>
    </row>
    <row r="29" spans="1:14" ht="13.5">
      <c r="A29" s="2"/>
      <c r="B29" s="2"/>
      <c r="C29" s="2"/>
      <c r="D29" s="2"/>
      <c r="E29" s="2"/>
      <c r="F29" s="14"/>
      <c r="G29" s="2"/>
      <c r="H29" s="14"/>
      <c r="I29" s="12"/>
      <c r="J29" s="155"/>
      <c r="K29" s="2"/>
      <c r="L29">
        <f t="shared" si="0"/>
      </c>
      <c r="M29">
        <f>IF(L29="","",(VLOOKUP(L29,'固定資産整理簿'!M:P,3,FALSE)))</f>
      </c>
      <c r="N29">
        <f>IF(L29="","",(VLOOKUP(L29,'固定資産整理簿'!M:P,4,FALSE)))</f>
      </c>
    </row>
    <row r="30" spans="1:14" ht="13.5">
      <c r="A30" s="2"/>
      <c r="B30" s="2"/>
      <c r="C30" s="2"/>
      <c r="D30" s="2"/>
      <c r="E30" s="2"/>
      <c r="F30" s="14"/>
      <c r="G30" s="2"/>
      <c r="H30" s="14"/>
      <c r="I30" s="12"/>
      <c r="J30" s="155"/>
      <c r="K30" s="2"/>
      <c r="L30">
        <f t="shared" si="0"/>
      </c>
      <c r="M30">
        <f>IF(L30="","",(VLOOKUP(L30,'固定資産整理簿'!M:P,3,FALSE)))</f>
      </c>
      <c r="N30">
        <f>IF(L30="","",(VLOOKUP(L30,'固定資産整理簿'!M:P,4,FALSE)))</f>
      </c>
    </row>
    <row r="31" spans="1:14" ht="13.5">
      <c r="A31" s="2"/>
      <c r="B31" s="2"/>
      <c r="C31" s="2"/>
      <c r="D31" s="2"/>
      <c r="E31" s="2"/>
      <c r="F31" s="14"/>
      <c r="G31" s="2"/>
      <c r="H31" s="14"/>
      <c r="I31" s="12"/>
      <c r="J31" s="155"/>
      <c r="K31" s="2"/>
      <c r="L31">
        <f t="shared" si="0"/>
      </c>
      <c r="M31">
        <f>IF(L31="","",(VLOOKUP(L31,'固定資産整理簿'!M:P,3,FALSE)))</f>
      </c>
      <c r="N31">
        <f>IF(L31="","",(VLOOKUP(L31,'固定資産整理簿'!M:P,4,FALSE)))</f>
      </c>
    </row>
    <row r="32" spans="1:14" ht="13.5">
      <c r="A32" s="2"/>
      <c r="B32" s="2"/>
      <c r="C32" s="2"/>
      <c r="D32" s="2"/>
      <c r="E32" s="2"/>
      <c r="F32" s="14"/>
      <c r="G32" s="2"/>
      <c r="H32" s="14"/>
      <c r="I32" s="12"/>
      <c r="J32" s="155"/>
      <c r="K32" s="2"/>
      <c r="L32">
        <f t="shared" si="0"/>
      </c>
      <c r="M32">
        <f>IF(L32="","",(VLOOKUP(L32,'固定資産整理簿'!M:P,3,FALSE)))</f>
      </c>
      <c r="N32">
        <f>IF(L32="","",(VLOOKUP(L32,'固定資産整理簿'!M:P,4,FALSE)))</f>
      </c>
    </row>
    <row r="33" spans="1:14" ht="13.5">
      <c r="A33" s="2"/>
      <c r="B33" s="2"/>
      <c r="C33" s="2"/>
      <c r="D33" s="2"/>
      <c r="E33" s="2"/>
      <c r="F33" s="14"/>
      <c r="G33" s="2"/>
      <c r="H33" s="14"/>
      <c r="I33" s="12"/>
      <c r="J33" s="155"/>
      <c r="K33" s="2"/>
      <c r="L33">
        <f t="shared" si="0"/>
      </c>
      <c r="M33">
        <f>IF(L33="","",(VLOOKUP(L33,'固定資産整理簿'!M:P,3,FALSE)))</f>
      </c>
      <c r="N33">
        <f>IF(L33="","",(VLOOKUP(L33,'固定資産整理簿'!M:P,4,FALSE)))</f>
      </c>
    </row>
    <row r="34" spans="1:14" ht="13.5">
      <c r="A34" s="2"/>
      <c r="B34" s="2"/>
      <c r="C34" s="2"/>
      <c r="D34" s="2"/>
      <c r="E34" s="2"/>
      <c r="F34" s="14"/>
      <c r="G34" s="2"/>
      <c r="H34" s="14"/>
      <c r="I34" s="12"/>
      <c r="J34" s="155"/>
      <c r="K34" s="2"/>
      <c r="L34">
        <f t="shared" si="0"/>
      </c>
      <c r="M34">
        <f>IF(L34="","",(VLOOKUP(L34,'固定資産整理簿'!M:P,3,FALSE)))</f>
      </c>
      <c r="N34">
        <f>IF(L34="","",(VLOOKUP(L34,'固定資産整理簿'!M:P,4,FALSE)))</f>
      </c>
    </row>
    <row r="35" spans="1:14" ht="13.5">
      <c r="A35" s="2"/>
      <c r="B35" s="2"/>
      <c r="C35" s="2"/>
      <c r="D35" s="2"/>
      <c r="E35" s="2"/>
      <c r="F35" s="14"/>
      <c r="G35" s="2"/>
      <c r="H35" s="14"/>
      <c r="I35" s="12"/>
      <c r="J35" s="155"/>
      <c r="K35" s="2"/>
      <c r="L35">
        <f t="shared" si="0"/>
      </c>
      <c r="M35">
        <f>IF(L35="","",(VLOOKUP(L35,'固定資産整理簿'!M:P,3,FALSE)))</f>
      </c>
      <c r="N35">
        <f>IF(L35="","",(VLOOKUP(L35,'固定資産整理簿'!M:P,4,FALSE)))</f>
      </c>
    </row>
    <row r="36" spans="1:14" ht="13.5">
      <c r="A36" s="2"/>
      <c r="B36" s="2"/>
      <c r="C36" s="2"/>
      <c r="D36" s="2"/>
      <c r="E36" s="2"/>
      <c r="F36" s="14"/>
      <c r="G36" s="2"/>
      <c r="H36" s="14"/>
      <c r="I36" s="12"/>
      <c r="J36" s="155"/>
      <c r="K36" s="2"/>
      <c r="L36">
        <f t="shared" si="0"/>
      </c>
      <c r="M36">
        <f>IF(L36="","",(VLOOKUP(L36,'固定資産整理簿'!M:P,3,FALSE)))</f>
      </c>
      <c r="N36">
        <f>IF(L36="","",(VLOOKUP(L36,'固定資産整理簿'!M:P,4,FALSE)))</f>
      </c>
    </row>
    <row r="37" spans="1:14" ht="13.5">
      <c r="A37" s="2"/>
      <c r="B37" s="2"/>
      <c r="C37" s="2"/>
      <c r="D37" s="2"/>
      <c r="E37" s="2"/>
      <c r="F37" s="14"/>
      <c r="G37" s="2"/>
      <c r="H37" s="14"/>
      <c r="I37" s="12"/>
      <c r="J37" s="155"/>
      <c r="K37" s="2"/>
      <c r="L37">
        <f t="shared" si="0"/>
      </c>
      <c r="M37">
        <f>IF(L37="","",(VLOOKUP(L37,'固定資産整理簿'!M:P,3,FALSE)))</f>
      </c>
      <c r="N37">
        <f>IF(L37="","",(VLOOKUP(L37,'固定資産整理簿'!M:P,4,FALSE)))</f>
      </c>
    </row>
    <row r="38" spans="1:14" ht="13.5">
      <c r="A38" s="2"/>
      <c r="B38" s="2"/>
      <c r="C38" s="2"/>
      <c r="D38" s="2"/>
      <c r="E38" s="2"/>
      <c r="F38" s="14"/>
      <c r="G38" s="2"/>
      <c r="H38" s="14"/>
      <c r="I38" s="12"/>
      <c r="J38" s="155"/>
      <c r="K38" s="2"/>
      <c r="L38">
        <f t="shared" si="0"/>
      </c>
      <c r="M38">
        <f>IF(L38="","",(VLOOKUP(L38,'固定資産整理簿'!M:P,3,FALSE)))</f>
      </c>
      <c r="N38">
        <f>IF(L38="","",(VLOOKUP(L38,'固定資産整理簿'!M:P,4,FALSE)))</f>
      </c>
    </row>
    <row r="39" spans="1:14" ht="13.5">
      <c r="A39" s="2"/>
      <c r="B39" s="2"/>
      <c r="C39" s="2"/>
      <c r="D39" s="2"/>
      <c r="E39" s="2"/>
      <c r="F39" s="14"/>
      <c r="G39" s="2"/>
      <c r="H39" s="14"/>
      <c r="I39" s="12"/>
      <c r="J39" s="155"/>
      <c r="K39" s="2"/>
      <c r="L39">
        <f t="shared" si="0"/>
      </c>
      <c r="M39">
        <f>IF(L39="","",(VLOOKUP(L39,'固定資産整理簿'!M:P,3,FALSE)))</f>
      </c>
      <c r="N39">
        <f>IF(L39="","",(VLOOKUP(L39,'固定資産整理簿'!M:P,4,FALSE)))</f>
      </c>
    </row>
    <row r="40" spans="1:14" ht="13.5">
      <c r="A40" s="2"/>
      <c r="B40" s="2"/>
      <c r="C40" s="2"/>
      <c r="D40" s="2"/>
      <c r="E40" s="2"/>
      <c r="F40" s="14"/>
      <c r="G40" s="2"/>
      <c r="H40" s="14"/>
      <c r="I40" s="12"/>
      <c r="J40" s="155"/>
      <c r="K40" s="2"/>
      <c r="L40">
        <f t="shared" si="0"/>
      </c>
      <c r="M40">
        <f>IF(L40="","",(VLOOKUP(L40,'固定資産整理簿'!M:P,3,FALSE)))</f>
      </c>
      <c r="N40">
        <f>IF(L40="","",(VLOOKUP(L40,'固定資産整理簿'!M:P,4,FALSE)))</f>
      </c>
    </row>
    <row r="41" spans="1:14" ht="13.5">
      <c r="A41" s="2"/>
      <c r="B41" s="2"/>
      <c r="C41" s="2"/>
      <c r="D41" s="2"/>
      <c r="E41" s="2"/>
      <c r="F41" s="14"/>
      <c r="G41" s="2"/>
      <c r="H41" s="14"/>
      <c r="I41" s="12"/>
      <c r="J41" s="155"/>
      <c r="K41" s="2"/>
      <c r="L41">
        <f t="shared" si="0"/>
      </c>
      <c r="M41">
        <f>IF(L41="","",(VLOOKUP(L41,'固定資産整理簿'!M:P,3,FALSE)))</f>
      </c>
      <c r="N41">
        <f>IF(L41="","",(VLOOKUP(L41,'固定資産整理簿'!M:P,4,FALSE)))</f>
      </c>
    </row>
    <row r="42" spans="1:14" ht="13.5">
      <c r="A42" s="2"/>
      <c r="B42" s="2"/>
      <c r="C42" s="2"/>
      <c r="D42" s="2"/>
      <c r="E42" s="2"/>
      <c r="F42" s="14"/>
      <c r="G42" s="2"/>
      <c r="H42" s="14"/>
      <c r="I42" s="12"/>
      <c r="J42" s="155"/>
      <c r="K42" s="2"/>
      <c r="L42">
        <f t="shared" si="0"/>
      </c>
      <c r="M42">
        <f>IF(L42="","",(VLOOKUP(L42,'固定資産整理簿'!M:P,3,FALSE)))</f>
      </c>
      <c r="N42">
        <f>IF(L42="","",(VLOOKUP(L42,'固定資産整理簿'!M:P,4,FALSE)))</f>
      </c>
    </row>
    <row r="43" spans="1:14" ht="13.5">
      <c r="A43" s="2"/>
      <c r="B43" s="2"/>
      <c r="C43" s="2"/>
      <c r="D43" s="2"/>
      <c r="E43" s="2"/>
      <c r="F43" s="14"/>
      <c r="G43" s="2"/>
      <c r="H43" s="14"/>
      <c r="I43" s="12"/>
      <c r="J43" s="155"/>
      <c r="K43" s="2"/>
      <c r="L43">
        <f t="shared" si="0"/>
      </c>
      <c r="M43">
        <f>IF(L43="","",(VLOOKUP(L43,'固定資産整理簿'!M:P,3,FALSE)))</f>
      </c>
      <c r="N43">
        <f>IF(L43="","",(VLOOKUP(L43,'固定資産整理簿'!M:P,4,FALSE)))</f>
      </c>
    </row>
    <row r="44" spans="1:14" ht="13.5">
      <c r="A44" s="2"/>
      <c r="B44" s="2"/>
      <c r="C44" s="2"/>
      <c r="D44" s="2"/>
      <c r="E44" s="2"/>
      <c r="F44" s="14"/>
      <c r="G44" s="2"/>
      <c r="H44" s="14"/>
      <c r="I44" s="12"/>
      <c r="J44" s="155"/>
      <c r="K44" s="2"/>
      <c r="L44">
        <f t="shared" si="0"/>
      </c>
      <c r="M44">
        <f>IF(L44="","",(VLOOKUP(L44,'固定資産整理簿'!M:P,3,FALSE)))</f>
      </c>
      <c r="N44">
        <f>IF(L44="","",(VLOOKUP(L44,'固定資産整理簿'!M:P,4,FALSE)))</f>
      </c>
    </row>
    <row r="45" spans="1:14" ht="13.5">
      <c r="A45" s="2"/>
      <c r="B45" s="2"/>
      <c r="C45" s="2"/>
      <c r="D45" s="2"/>
      <c r="E45" s="2"/>
      <c r="F45" s="14"/>
      <c r="G45" s="2"/>
      <c r="H45" s="14"/>
      <c r="I45" s="12"/>
      <c r="J45" s="155"/>
      <c r="K45" s="2"/>
      <c r="L45">
        <f t="shared" si="0"/>
      </c>
      <c r="M45">
        <f>IF(L45="","",(VLOOKUP(L45,'固定資産整理簿'!M:P,3,FALSE)))</f>
      </c>
      <c r="N45">
        <f>IF(L45="","",(VLOOKUP(L45,'固定資産整理簿'!M:P,4,FALSE)))</f>
      </c>
    </row>
    <row r="46" spans="1:14" ht="13.5">
      <c r="A46" s="2"/>
      <c r="B46" s="2"/>
      <c r="C46" s="2"/>
      <c r="D46" s="2"/>
      <c r="E46" s="2"/>
      <c r="F46" s="14"/>
      <c r="G46" s="2"/>
      <c r="H46" s="14"/>
      <c r="I46" s="12"/>
      <c r="J46" s="155"/>
      <c r="K46" s="2"/>
      <c r="L46">
        <f t="shared" si="0"/>
      </c>
      <c r="M46">
        <f>IF(L46="","",(VLOOKUP(L46,'固定資産整理簿'!M:P,3,FALSE)))</f>
      </c>
      <c r="N46">
        <f>IF(L46="","",(VLOOKUP(L46,'固定資産整理簿'!M:P,4,FALSE)))</f>
      </c>
    </row>
    <row r="47" spans="1:14" ht="13.5">
      <c r="A47" s="2"/>
      <c r="B47" s="2"/>
      <c r="C47" s="2"/>
      <c r="D47" s="2"/>
      <c r="E47" s="2"/>
      <c r="F47" s="14"/>
      <c r="G47" s="2"/>
      <c r="H47" s="14"/>
      <c r="I47" s="12"/>
      <c r="J47" s="155"/>
      <c r="K47" s="2"/>
      <c r="L47">
        <f t="shared" si="0"/>
      </c>
      <c r="M47">
        <f>IF(L47="","",(VLOOKUP(L47,'固定資産整理簿'!M:P,3,FALSE)))</f>
      </c>
      <c r="N47">
        <f>IF(L47="","",(VLOOKUP(L47,'固定資産整理簿'!M:P,4,FALSE)))</f>
      </c>
    </row>
    <row r="48" spans="1:14" ht="13.5">
      <c r="A48" s="2"/>
      <c r="B48" s="2"/>
      <c r="C48" s="2"/>
      <c r="D48" s="2"/>
      <c r="E48" s="2"/>
      <c r="F48" s="14"/>
      <c r="G48" s="2"/>
      <c r="H48" s="14"/>
      <c r="I48" s="12"/>
      <c r="J48" s="155"/>
      <c r="K48" s="2"/>
      <c r="L48">
        <f t="shared" si="0"/>
      </c>
      <c r="M48">
        <f>IF(L48="","",(VLOOKUP(L48,'固定資産整理簿'!M:P,3,FALSE)))</f>
      </c>
      <c r="N48">
        <f>IF(L48="","",(VLOOKUP(L48,'固定資産整理簿'!M:P,4,FALSE)))</f>
      </c>
    </row>
    <row r="49" spans="1:14" ht="13.5">
      <c r="A49" s="2"/>
      <c r="B49" s="2"/>
      <c r="C49" s="2"/>
      <c r="D49" s="2"/>
      <c r="E49" s="2"/>
      <c r="F49" s="14"/>
      <c r="G49" s="2"/>
      <c r="H49" s="14"/>
      <c r="I49" s="12"/>
      <c r="J49" s="155"/>
      <c r="K49" s="2"/>
      <c r="L49">
        <f t="shared" si="0"/>
      </c>
      <c r="M49">
        <f>IF(L49="","",(VLOOKUP(L49,'固定資産整理簿'!M:P,3,FALSE)))</f>
      </c>
      <c r="N49">
        <f>IF(L49="","",(VLOOKUP(L49,'固定資産整理簿'!M:P,4,FALSE)))</f>
      </c>
    </row>
    <row r="50" spans="1:14" ht="13.5">
      <c r="A50" s="2"/>
      <c r="B50" s="2"/>
      <c r="C50" s="2"/>
      <c r="D50" s="2"/>
      <c r="E50" s="2"/>
      <c r="F50" s="14"/>
      <c r="G50" s="2"/>
      <c r="H50" s="14"/>
      <c r="I50" s="12"/>
      <c r="J50" s="155"/>
      <c r="K50" s="2"/>
      <c r="L50">
        <f t="shared" si="0"/>
      </c>
      <c r="M50">
        <f>IF(L50="","",(VLOOKUP(L50,'固定資産整理簿'!M:P,3,FALSE)))</f>
      </c>
      <c r="N50">
        <f>IF(L50="","",(VLOOKUP(L50,'固定資産整理簿'!M:P,4,FALSE)))</f>
      </c>
    </row>
    <row r="51" spans="1:14" ht="13.5">
      <c r="A51" s="2"/>
      <c r="B51" s="2"/>
      <c r="C51" s="2"/>
      <c r="D51" s="2"/>
      <c r="E51" s="2"/>
      <c r="F51" s="14"/>
      <c r="G51" s="2"/>
      <c r="H51" s="14"/>
      <c r="I51" s="12"/>
      <c r="J51" s="155"/>
      <c r="K51" s="2"/>
      <c r="L51">
        <f t="shared" si="0"/>
      </c>
      <c r="M51">
        <f>IF(L51="","",(VLOOKUP(L51,'固定資産整理簿'!M:P,3,FALSE)))</f>
      </c>
      <c r="N51">
        <f>IF(L51="","",(VLOOKUP(L51,'固定資産整理簿'!M:P,4,FALSE)))</f>
      </c>
    </row>
    <row r="52" spans="1:14" ht="13.5">
      <c r="A52" s="2"/>
      <c r="B52" s="2"/>
      <c r="C52" s="2"/>
      <c r="D52" s="2"/>
      <c r="E52" s="2"/>
      <c r="F52" s="14"/>
      <c r="G52" s="2"/>
      <c r="H52" s="14"/>
      <c r="I52" s="12"/>
      <c r="J52" s="155"/>
      <c r="K52" s="2"/>
      <c r="L52">
        <f t="shared" si="0"/>
      </c>
      <c r="M52">
        <f>IF(L52="","",(VLOOKUP(L52,'固定資産整理簿'!M:P,3,FALSE)))</f>
      </c>
      <c r="N52">
        <f>IF(L52="","",(VLOOKUP(L52,'固定資産整理簿'!M:P,4,FALSE)))</f>
      </c>
    </row>
    <row r="53" spans="1:14" ht="13.5">
      <c r="A53" s="2"/>
      <c r="B53" s="2"/>
      <c r="C53" s="2"/>
      <c r="D53" s="2"/>
      <c r="E53" s="2"/>
      <c r="F53" s="14"/>
      <c r="G53" s="2"/>
      <c r="H53" s="14"/>
      <c r="I53" s="12"/>
      <c r="J53" s="155"/>
      <c r="K53" s="2"/>
      <c r="L53">
        <f t="shared" si="0"/>
      </c>
      <c r="M53">
        <f>IF(L53="","",(VLOOKUP(L53,'固定資産整理簿'!M:P,3,FALSE)))</f>
      </c>
      <c r="N53">
        <f>IF(L53="","",(VLOOKUP(L53,'固定資産整理簿'!M:P,4,FALSE)))</f>
      </c>
    </row>
    <row r="54" spans="1:14" ht="13.5">
      <c r="A54" s="2"/>
      <c r="B54" s="2"/>
      <c r="C54" s="2"/>
      <c r="D54" s="2"/>
      <c r="E54" s="2"/>
      <c r="F54" s="14"/>
      <c r="G54" s="2"/>
      <c r="H54" s="14"/>
      <c r="I54" s="12"/>
      <c r="J54" s="155"/>
      <c r="K54" s="2"/>
      <c r="L54">
        <f t="shared" si="0"/>
      </c>
      <c r="M54">
        <f>IF(L54="","",(VLOOKUP(L54,'固定資産整理簿'!M:P,3,FALSE)))</f>
      </c>
      <c r="N54">
        <f>IF(L54="","",(VLOOKUP(L54,'固定資産整理簿'!M:P,4,FALSE)))</f>
      </c>
    </row>
    <row r="55" spans="1:14" ht="13.5">
      <c r="A55" s="2"/>
      <c r="B55" s="2"/>
      <c r="C55" s="2"/>
      <c r="D55" s="2"/>
      <c r="E55" s="2"/>
      <c r="F55" s="14"/>
      <c r="G55" s="2"/>
      <c r="H55" s="14"/>
      <c r="I55" s="12"/>
      <c r="J55" s="155"/>
      <c r="K55" s="2"/>
      <c r="L55">
        <f t="shared" si="0"/>
      </c>
      <c r="M55">
        <f>IF(L55="","",(VLOOKUP(L55,'固定資産整理簿'!M:P,3,FALSE)))</f>
      </c>
      <c r="N55">
        <f>IF(L55="","",(VLOOKUP(L55,'固定資産整理簿'!M:P,4,FALSE)))</f>
      </c>
    </row>
    <row r="56" spans="1:14" ht="13.5">
      <c r="A56" s="2"/>
      <c r="B56" s="2"/>
      <c r="C56" s="2"/>
      <c r="D56" s="2"/>
      <c r="E56" s="2"/>
      <c r="F56" s="14"/>
      <c r="G56" s="2"/>
      <c r="H56" s="14"/>
      <c r="I56" s="12"/>
      <c r="J56" s="155"/>
      <c r="K56" s="2"/>
      <c r="L56">
        <f t="shared" si="0"/>
      </c>
      <c r="M56">
        <f>IF(L56="","",(VLOOKUP(L56,'固定資産整理簿'!M:P,3,FALSE)))</f>
      </c>
      <c r="N56">
        <f>IF(L56="","",(VLOOKUP(L56,'固定資産整理簿'!M:P,4,FALSE)))</f>
      </c>
    </row>
    <row r="57" spans="1:14" ht="13.5">
      <c r="A57" s="2"/>
      <c r="B57" s="2"/>
      <c r="C57" s="2"/>
      <c r="D57" s="2"/>
      <c r="E57" s="2"/>
      <c r="F57" s="14"/>
      <c r="G57" s="2"/>
      <c r="H57" s="14"/>
      <c r="I57" s="12"/>
      <c r="J57" s="155"/>
      <c r="K57" s="2"/>
      <c r="L57">
        <f t="shared" si="0"/>
      </c>
      <c r="M57">
        <f>IF(L57="","",(VLOOKUP(L57,'固定資産整理簿'!M:P,3,FALSE)))</f>
      </c>
      <c r="N57">
        <f>IF(L57="","",(VLOOKUP(L57,'固定資産整理簿'!M:P,4,FALSE)))</f>
      </c>
    </row>
    <row r="58" spans="1:14" ht="13.5">
      <c r="A58" s="2"/>
      <c r="B58" s="2"/>
      <c r="C58" s="2"/>
      <c r="D58" s="2"/>
      <c r="E58" s="2"/>
      <c r="F58" s="14"/>
      <c r="G58" s="2"/>
      <c r="H58" s="14"/>
      <c r="I58" s="12"/>
      <c r="J58" s="155"/>
      <c r="K58" s="2"/>
      <c r="L58">
        <f t="shared" si="0"/>
      </c>
      <c r="M58">
        <f>IF(L58="","",(VLOOKUP(L58,'固定資産整理簿'!M:P,3,FALSE)))</f>
      </c>
      <c r="N58">
        <f>IF(L58="","",(VLOOKUP(L58,'固定資産整理簿'!M:P,4,FALSE)))</f>
      </c>
    </row>
    <row r="59" spans="1:14" ht="13.5">
      <c r="A59" s="2"/>
      <c r="B59" s="2"/>
      <c r="C59" s="2"/>
      <c r="D59" s="2"/>
      <c r="E59" s="2"/>
      <c r="F59" s="14"/>
      <c r="G59" s="2"/>
      <c r="H59" s="14"/>
      <c r="I59" s="12"/>
      <c r="J59" s="155"/>
      <c r="K59" s="2"/>
      <c r="L59">
        <f t="shared" si="0"/>
      </c>
      <c r="M59">
        <f>IF(L59="","",(VLOOKUP(L59,'固定資産整理簿'!M:P,3,FALSE)))</f>
      </c>
      <c r="N59">
        <f>IF(L59="","",(VLOOKUP(L59,'固定資産整理簿'!M:P,4,FALSE)))</f>
      </c>
    </row>
    <row r="60" spans="1:14" ht="13.5">
      <c r="A60" s="2"/>
      <c r="B60" s="2"/>
      <c r="C60" s="2"/>
      <c r="D60" s="2"/>
      <c r="E60" s="2"/>
      <c r="F60" s="14"/>
      <c r="G60" s="2"/>
      <c r="H60" s="14"/>
      <c r="I60" s="12"/>
      <c r="J60" s="155"/>
      <c r="K60" s="2"/>
      <c r="L60">
        <f t="shared" si="0"/>
      </c>
      <c r="M60">
        <f>IF(L60="","",(VLOOKUP(L60,'固定資産整理簿'!M:P,3,FALSE)))</f>
      </c>
      <c r="N60">
        <f>IF(L60="","",(VLOOKUP(L60,'固定資産整理簿'!M:P,4,FALSE)))</f>
      </c>
    </row>
    <row r="61" spans="1:14" ht="13.5">
      <c r="A61" s="2"/>
      <c r="B61" s="2"/>
      <c r="C61" s="2"/>
      <c r="D61" s="2"/>
      <c r="E61" s="2"/>
      <c r="F61" s="14"/>
      <c r="G61" s="2"/>
      <c r="H61" s="14"/>
      <c r="I61" s="12"/>
      <c r="J61" s="155"/>
      <c r="K61" s="2"/>
      <c r="L61">
        <f t="shared" si="0"/>
      </c>
      <c r="M61">
        <f>IF(L61="","",(VLOOKUP(L61,'固定資産整理簿'!M:P,3,FALSE)))</f>
      </c>
      <c r="N61">
        <f>IF(L61="","",(VLOOKUP(L61,'固定資産整理簿'!M:P,4,FALSE)))</f>
      </c>
    </row>
    <row r="62" spans="1:14" ht="13.5">
      <c r="A62" s="2"/>
      <c r="B62" s="2"/>
      <c r="C62" s="2"/>
      <c r="D62" s="2"/>
      <c r="E62" s="2"/>
      <c r="F62" s="14"/>
      <c r="G62" s="2"/>
      <c r="H62" s="14"/>
      <c r="I62" s="12"/>
      <c r="J62" s="155"/>
      <c r="K62" s="2"/>
      <c r="L62">
        <f t="shared" si="0"/>
      </c>
      <c r="M62">
        <f>IF(L62="","",(VLOOKUP(L62,'固定資産整理簿'!M:P,3,FALSE)))</f>
      </c>
      <c r="N62">
        <f>IF(L62="","",(VLOOKUP(L62,'固定資産整理簿'!M:P,4,FALSE)))</f>
      </c>
    </row>
    <row r="63" spans="1:14" ht="13.5">
      <c r="A63" s="2"/>
      <c r="B63" s="2"/>
      <c r="C63" s="2"/>
      <c r="D63" s="2"/>
      <c r="E63" s="2"/>
      <c r="F63" s="14"/>
      <c r="G63" s="2"/>
      <c r="H63" s="14"/>
      <c r="I63" s="12"/>
      <c r="J63" s="155"/>
      <c r="K63" s="2"/>
      <c r="L63">
        <f t="shared" si="0"/>
      </c>
      <c r="M63">
        <f>IF(L63="","",(VLOOKUP(L63,'固定資産整理簿'!M:P,3,FALSE)))</f>
      </c>
      <c r="N63">
        <f>IF(L63="","",(VLOOKUP(L63,'固定資産整理簿'!M:P,4,FALSE)))</f>
      </c>
    </row>
    <row r="64" spans="1:14" ht="13.5">
      <c r="A64" s="2"/>
      <c r="B64" s="2"/>
      <c r="C64" s="2"/>
      <c r="D64" s="2"/>
      <c r="E64" s="2"/>
      <c r="F64" s="14"/>
      <c r="G64" s="2"/>
      <c r="H64" s="14"/>
      <c r="I64" s="12"/>
      <c r="J64" s="155"/>
      <c r="K64" s="2"/>
      <c r="L64">
        <f t="shared" si="0"/>
      </c>
      <c r="M64">
        <f>IF(L64="","",(VLOOKUP(L64,'固定資産整理簿'!M:P,3,FALSE)))</f>
      </c>
      <c r="N64">
        <f>IF(L64="","",(VLOOKUP(L64,'固定資産整理簿'!M:P,4,FALSE)))</f>
      </c>
    </row>
    <row r="65" spans="1:14" ht="13.5">
      <c r="A65" s="2"/>
      <c r="B65" s="2"/>
      <c r="C65" s="2"/>
      <c r="D65" s="2"/>
      <c r="E65" s="2"/>
      <c r="F65" s="14"/>
      <c r="G65" s="2"/>
      <c r="H65" s="14"/>
      <c r="I65" s="12"/>
      <c r="J65" s="155"/>
      <c r="K65" s="2"/>
      <c r="L65">
        <f t="shared" si="0"/>
      </c>
      <c r="M65">
        <f>IF(L65="","",(VLOOKUP(L65,'固定資産整理簿'!M:P,3,FALSE)))</f>
      </c>
      <c r="N65">
        <f>IF(L65="","",(VLOOKUP(L65,'固定資産整理簿'!M:P,4,FALSE)))</f>
      </c>
    </row>
    <row r="66" spans="1:14" ht="13.5">
      <c r="A66" s="2"/>
      <c r="B66" s="2"/>
      <c r="C66" s="2"/>
      <c r="D66" s="2"/>
      <c r="E66" s="2"/>
      <c r="F66" s="14"/>
      <c r="G66" s="2"/>
      <c r="H66" s="14"/>
      <c r="I66" s="12"/>
      <c r="J66" s="155"/>
      <c r="K66" s="2"/>
      <c r="L66">
        <f t="shared" si="0"/>
      </c>
      <c r="M66">
        <f>IF(L66="","",(VLOOKUP(L66,'固定資産整理簿'!M:P,3,FALSE)))</f>
      </c>
      <c r="N66">
        <f>IF(L66="","",(VLOOKUP(L66,'固定資産整理簿'!M:P,4,FALSE)))</f>
      </c>
    </row>
    <row r="67" spans="1:14" ht="13.5">
      <c r="A67" s="2"/>
      <c r="B67" s="2"/>
      <c r="C67" s="2"/>
      <c r="D67" s="2"/>
      <c r="E67" s="2"/>
      <c r="F67" s="14"/>
      <c r="G67" s="2"/>
      <c r="H67" s="14"/>
      <c r="I67" s="12"/>
      <c r="J67" s="155"/>
      <c r="K67" s="2"/>
      <c r="L67">
        <f aca="true" t="shared" si="1" ref="L67:L100">D67&amp;E67</f>
      </c>
      <c r="M67">
        <f>IF(L67="","",(VLOOKUP(L67,'固定資産整理簿'!M:P,3,FALSE)))</f>
      </c>
      <c r="N67">
        <f>IF(L67="","",(VLOOKUP(L67,'固定資産整理簿'!M:P,4,FALSE)))</f>
      </c>
    </row>
    <row r="68" spans="1:14" ht="13.5">
      <c r="A68" s="2"/>
      <c r="B68" s="2"/>
      <c r="C68" s="2"/>
      <c r="D68" s="2"/>
      <c r="E68" s="2"/>
      <c r="F68" s="14"/>
      <c r="G68" s="2"/>
      <c r="H68" s="14"/>
      <c r="I68" s="12"/>
      <c r="J68" s="155"/>
      <c r="K68" s="2"/>
      <c r="L68">
        <f t="shared" si="1"/>
      </c>
      <c r="M68">
        <f>IF(L68="","",(VLOOKUP(L68,'固定資産整理簿'!M:P,3,FALSE)))</f>
      </c>
      <c r="N68">
        <f>IF(L68="","",(VLOOKUP(L68,'固定資産整理簿'!M:P,4,FALSE)))</f>
      </c>
    </row>
    <row r="69" spans="1:14" ht="13.5">
      <c r="A69" s="2"/>
      <c r="B69" s="2"/>
      <c r="C69" s="2"/>
      <c r="D69" s="2"/>
      <c r="E69" s="2"/>
      <c r="F69" s="14"/>
      <c r="G69" s="2"/>
      <c r="H69" s="14"/>
      <c r="I69" s="12"/>
      <c r="J69" s="155"/>
      <c r="K69" s="2"/>
      <c r="L69">
        <f t="shared" si="1"/>
      </c>
      <c r="M69">
        <f>IF(L69="","",(VLOOKUP(L69,'固定資産整理簿'!M:P,3,FALSE)))</f>
      </c>
      <c r="N69">
        <f>IF(L69="","",(VLOOKUP(L69,'固定資産整理簿'!M:P,4,FALSE)))</f>
      </c>
    </row>
    <row r="70" spans="1:14" ht="13.5">
      <c r="A70" s="2"/>
      <c r="B70" s="2"/>
      <c r="C70" s="2"/>
      <c r="D70" s="2"/>
      <c r="E70" s="2"/>
      <c r="F70" s="14"/>
      <c r="G70" s="2"/>
      <c r="H70" s="14"/>
      <c r="I70" s="12"/>
      <c r="J70" s="155"/>
      <c r="K70" s="2"/>
      <c r="L70">
        <f t="shared" si="1"/>
      </c>
      <c r="M70">
        <f>IF(L70="","",(VLOOKUP(L70,'固定資産整理簿'!M:P,3,FALSE)))</f>
      </c>
      <c r="N70">
        <f>IF(L70="","",(VLOOKUP(L70,'固定資産整理簿'!M:P,4,FALSE)))</f>
      </c>
    </row>
    <row r="71" spans="1:14" ht="13.5">
      <c r="A71" s="2"/>
      <c r="B71" s="2"/>
      <c r="C71" s="2"/>
      <c r="D71" s="2"/>
      <c r="E71" s="2"/>
      <c r="F71" s="14"/>
      <c r="G71" s="2"/>
      <c r="H71" s="14"/>
      <c r="I71" s="12"/>
      <c r="J71" s="155"/>
      <c r="K71" s="2"/>
      <c r="L71">
        <f t="shared" si="1"/>
      </c>
      <c r="M71">
        <f>IF(L71="","",(VLOOKUP(L71,'固定資産整理簿'!M:P,3,FALSE)))</f>
      </c>
      <c r="N71">
        <f>IF(L71="","",(VLOOKUP(L71,'固定資産整理簿'!M:P,4,FALSE)))</f>
      </c>
    </row>
    <row r="72" spans="1:14" ht="13.5">
      <c r="A72" s="2"/>
      <c r="B72" s="2"/>
      <c r="C72" s="2"/>
      <c r="D72" s="2"/>
      <c r="E72" s="2"/>
      <c r="F72" s="14"/>
      <c r="G72" s="2"/>
      <c r="H72" s="14"/>
      <c r="I72" s="12"/>
      <c r="J72" s="155"/>
      <c r="K72" s="2"/>
      <c r="L72">
        <f t="shared" si="1"/>
      </c>
      <c r="M72">
        <f>IF(L72="","",(VLOOKUP(L72,'固定資産整理簿'!M:P,3,FALSE)))</f>
      </c>
      <c r="N72">
        <f>IF(L72="","",(VLOOKUP(L72,'固定資産整理簿'!M:P,4,FALSE)))</f>
      </c>
    </row>
    <row r="73" spans="1:14" ht="13.5">
      <c r="A73" s="2"/>
      <c r="B73" s="2"/>
      <c r="C73" s="2"/>
      <c r="D73" s="2"/>
      <c r="E73" s="2"/>
      <c r="F73" s="14"/>
      <c r="G73" s="2"/>
      <c r="H73" s="14"/>
      <c r="I73" s="12"/>
      <c r="J73" s="155"/>
      <c r="K73" s="2"/>
      <c r="L73">
        <f t="shared" si="1"/>
      </c>
      <c r="M73">
        <f>IF(L73="","",(VLOOKUP(L73,'固定資産整理簿'!M:P,3,FALSE)))</f>
      </c>
      <c r="N73">
        <f>IF(L73="","",(VLOOKUP(L73,'固定資産整理簿'!M:P,4,FALSE)))</f>
      </c>
    </row>
    <row r="74" spans="1:14" ht="13.5">
      <c r="A74" s="2"/>
      <c r="B74" s="2"/>
      <c r="C74" s="2"/>
      <c r="D74" s="2"/>
      <c r="E74" s="2"/>
      <c r="F74" s="14"/>
      <c r="G74" s="2"/>
      <c r="H74" s="14"/>
      <c r="I74" s="12"/>
      <c r="J74" s="155"/>
      <c r="K74" s="2"/>
      <c r="L74">
        <f t="shared" si="1"/>
      </c>
      <c r="M74">
        <f>IF(L74="","",(VLOOKUP(L74,'固定資産整理簿'!M:P,3,FALSE)))</f>
      </c>
      <c r="N74">
        <f>IF(L74="","",(VLOOKUP(L74,'固定資産整理簿'!M:P,4,FALSE)))</f>
      </c>
    </row>
    <row r="75" spans="1:14" ht="13.5">
      <c r="A75" s="2"/>
      <c r="B75" s="2"/>
      <c r="C75" s="2"/>
      <c r="D75" s="2"/>
      <c r="E75" s="2"/>
      <c r="F75" s="14"/>
      <c r="G75" s="2"/>
      <c r="H75" s="14"/>
      <c r="I75" s="12"/>
      <c r="J75" s="155"/>
      <c r="K75" s="2"/>
      <c r="L75">
        <f t="shared" si="1"/>
      </c>
      <c r="M75">
        <f>IF(L75="","",(VLOOKUP(L75,'固定資産整理簿'!M:P,3,FALSE)))</f>
      </c>
      <c r="N75">
        <f>IF(L75="","",(VLOOKUP(L75,'固定資産整理簿'!M:P,4,FALSE)))</f>
      </c>
    </row>
    <row r="76" spans="1:14" ht="13.5">
      <c r="A76" s="2"/>
      <c r="B76" s="2"/>
      <c r="C76" s="2"/>
      <c r="D76" s="2"/>
      <c r="E76" s="2"/>
      <c r="F76" s="14"/>
      <c r="G76" s="2"/>
      <c r="H76" s="14"/>
      <c r="I76" s="12"/>
      <c r="J76" s="155"/>
      <c r="K76" s="2"/>
      <c r="L76">
        <f t="shared" si="1"/>
      </c>
      <c r="M76">
        <f>IF(L76="","",(VLOOKUP(L76,'固定資産整理簿'!M:P,3,FALSE)))</f>
      </c>
      <c r="N76">
        <f>IF(L76="","",(VLOOKUP(L76,'固定資産整理簿'!M:P,4,FALSE)))</f>
      </c>
    </row>
    <row r="77" spans="1:14" ht="13.5">
      <c r="A77" s="2"/>
      <c r="B77" s="2"/>
      <c r="C77" s="2"/>
      <c r="D77" s="2"/>
      <c r="E77" s="2"/>
      <c r="F77" s="14"/>
      <c r="G77" s="2"/>
      <c r="H77" s="14"/>
      <c r="I77" s="12"/>
      <c r="J77" s="155"/>
      <c r="K77" s="2"/>
      <c r="L77">
        <f t="shared" si="1"/>
      </c>
      <c r="M77">
        <f>IF(L77="","",(VLOOKUP(L77,'固定資産整理簿'!M:P,3,FALSE)))</f>
      </c>
      <c r="N77">
        <f>IF(L77="","",(VLOOKUP(L77,'固定資産整理簿'!M:P,4,FALSE)))</f>
      </c>
    </row>
    <row r="78" spans="1:14" ht="13.5">
      <c r="A78" s="2"/>
      <c r="B78" s="2"/>
      <c r="C78" s="2"/>
      <c r="D78" s="2"/>
      <c r="E78" s="2"/>
      <c r="F78" s="14"/>
      <c r="G78" s="2"/>
      <c r="H78" s="14"/>
      <c r="I78" s="12"/>
      <c r="J78" s="155"/>
      <c r="K78" s="2"/>
      <c r="L78">
        <f t="shared" si="1"/>
      </c>
      <c r="M78">
        <f>IF(L78="","",(VLOOKUP(L78,'固定資産整理簿'!M:P,3,FALSE)))</f>
      </c>
      <c r="N78">
        <f>IF(L78="","",(VLOOKUP(L78,'固定資産整理簿'!M:P,4,FALSE)))</f>
      </c>
    </row>
    <row r="79" spans="1:14" ht="13.5">
      <c r="A79" s="2"/>
      <c r="B79" s="2"/>
      <c r="C79" s="2"/>
      <c r="D79" s="2"/>
      <c r="E79" s="2"/>
      <c r="F79" s="14"/>
      <c r="G79" s="2"/>
      <c r="H79" s="14"/>
      <c r="I79" s="12"/>
      <c r="J79" s="155"/>
      <c r="K79" s="2"/>
      <c r="L79">
        <f t="shared" si="1"/>
      </c>
      <c r="M79">
        <f>IF(L79="","",(VLOOKUP(L79,'固定資産整理簿'!M:P,3,FALSE)))</f>
      </c>
      <c r="N79">
        <f>IF(L79="","",(VLOOKUP(L79,'固定資産整理簿'!M:P,4,FALSE)))</f>
      </c>
    </row>
    <row r="80" spans="1:14" ht="13.5">
      <c r="A80" s="2"/>
      <c r="B80" s="2"/>
      <c r="C80" s="2"/>
      <c r="D80" s="2"/>
      <c r="E80" s="2"/>
      <c r="F80" s="14"/>
      <c r="G80" s="2"/>
      <c r="H80" s="14"/>
      <c r="I80" s="12"/>
      <c r="J80" s="155"/>
      <c r="K80" s="2"/>
      <c r="L80">
        <f t="shared" si="1"/>
      </c>
      <c r="M80">
        <f>IF(L80="","",(VLOOKUP(L80,'固定資産整理簿'!M:P,3,FALSE)))</f>
      </c>
      <c r="N80">
        <f>IF(L80="","",(VLOOKUP(L80,'固定資産整理簿'!M:P,4,FALSE)))</f>
      </c>
    </row>
    <row r="81" spans="1:14" ht="13.5">
      <c r="A81" s="2"/>
      <c r="B81" s="2"/>
      <c r="C81" s="2"/>
      <c r="D81" s="2"/>
      <c r="E81" s="2"/>
      <c r="F81" s="14"/>
      <c r="G81" s="2"/>
      <c r="H81" s="14"/>
      <c r="I81" s="12"/>
      <c r="J81" s="155"/>
      <c r="K81" s="2"/>
      <c r="L81">
        <f t="shared" si="1"/>
      </c>
      <c r="M81">
        <f>IF(L81="","",(VLOOKUP(L81,'固定資産整理簿'!M:P,3,FALSE)))</f>
      </c>
      <c r="N81">
        <f>IF(L81="","",(VLOOKUP(L81,'固定資産整理簿'!M:P,4,FALSE)))</f>
      </c>
    </row>
    <row r="82" spans="1:14" ht="13.5">
      <c r="A82" s="2"/>
      <c r="B82" s="2"/>
      <c r="C82" s="2"/>
      <c r="D82" s="2"/>
      <c r="E82" s="2"/>
      <c r="F82" s="14"/>
      <c r="G82" s="2"/>
      <c r="H82" s="14"/>
      <c r="I82" s="12"/>
      <c r="J82" s="155"/>
      <c r="K82" s="2"/>
      <c r="L82">
        <f t="shared" si="1"/>
      </c>
      <c r="M82">
        <f>IF(L82="","",(VLOOKUP(L82,'固定資産整理簿'!M:P,3,FALSE)))</f>
      </c>
      <c r="N82">
        <f>IF(L82="","",(VLOOKUP(L82,'固定資産整理簿'!M:P,4,FALSE)))</f>
      </c>
    </row>
    <row r="83" spans="1:14" ht="13.5">
      <c r="A83" s="2"/>
      <c r="B83" s="2"/>
      <c r="C83" s="2"/>
      <c r="D83" s="2"/>
      <c r="E83" s="2"/>
      <c r="F83" s="14"/>
      <c r="G83" s="2"/>
      <c r="H83" s="14"/>
      <c r="I83" s="12"/>
      <c r="J83" s="155"/>
      <c r="K83" s="2"/>
      <c r="L83">
        <f t="shared" si="1"/>
      </c>
      <c r="M83">
        <f>IF(L83="","",(VLOOKUP(L83,'固定資産整理簿'!M:P,3,FALSE)))</f>
      </c>
      <c r="N83">
        <f>IF(L83="","",(VLOOKUP(L83,'固定資産整理簿'!M:P,4,FALSE)))</f>
      </c>
    </row>
    <row r="84" spans="1:14" ht="13.5">
      <c r="A84" s="2"/>
      <c r="B84" s="2"/>
      <c r="C84" s="2"/>
      <c r="D84" s="2"/>
      <c r="E84" s="2"/>
      <c r="F84" s="14"/>
      <c r="G84" s="2"/>
      <c r="H84" s="14"/>
      <c r="I84" s="12"/>
      <c r="J84" s="155"/>
      <c r="K84" s="2"/>
      <c r="L84">
        <f t="shared" si="1"/>
      </c>
      <c r="M84">
        <f>IF(L84="","",(VLOOKUP(L84,'固定資産整理簿'!M:P,3,FALSE)))</f>
      </c>
      <c r="N84">
        <f>IF(L84="","",(VLOOKUP(L84,'固定資産整理簿'!M:P,4,FALSE)))</f>
      </c>
    </row>
    <row r="85" spans="1:14" ht="13.5">
      <c r="A85" s="2"/>
      <c r="B85" s="2"/>
      <c r="C85" s="2"/>
      <c r="D85" s="2"/>
      <c r="E85" s="2"/>
      <c r="F85" s="14"/>
      <c r="G85" s="2"/>
      <c r="H85" s="14"/>
      <c r="I85" s="12"/>
      <c r="J85" s="155"/>
      <c r="K85" s="2"/>
      <c r="L85">
        <f t="shared" si="1"/>
      </c>
      <c r="M85">
        <f>IF(L85="","",(VLOOKUP(L85,'固定資産整理簿'!M:P,3,FALSE)))</f>
      </c>
      <c r="N85">
        <f>IF(L85="","",(VLOOKUP(L85,'固定資産整理簿'!M:P,4,FALSE)))</f>
      </c>
    </row>
    <row r="86" spans="1:14" ht="13.5">
      <c r="A86" s="2"/>
      <c r="B86" s="2"/>
      <c r="C86" s="2"/>
      <c r="D86" s="2"/>
      <c r="E86" s="2"/>
      <c r="F86" s="14"/>
      <c r="G86" s="2"/>
      <c r="H86" s="14"/>
      <c r="I86" s="12"/>
      <c r="J86" s="155"/>
      <c r="K86" s="2"/>
      <c r="L86">
        <f t="shared" si="1"/>
      </c>
      <c r="M86">
        <f>IF(L86="","",(VLOOKUP(L86,'固定資産整理簿'!M:P,3,FALSE)))</f>
      </c>
      <c r="N86">
        <f>IF(L86="","",(VLOOKUP(L86,'固定資産整理簿'!M:P,4,FALSE)))</f>
      </c>
    </row>
    <row r="87" spans="1:14" ht="13.5">
      <c r="A87" s="2"/>
      <c r="B87" s="2"/>
      <c r="C87" s="2"/>
      <c r="D87" s="2"/>
      <c r="E87" s="2"/>
      <c r="F87" s="14"/>
      <c r="G87" s="2"/>
      <c r="H87" s="14"/>
      <c r="I87" s="12"/>
      <c r="J87" s="155"/>
      <c r="K87" s="2"/>
      <c r="L87">
        <f t="shared" si="1"/>
      </c>
      <c r="M87">
        <f>IF(L87="","",(VLOOKUP(L87,'固定資産整理簿'!M:P,3,FALSE)))</f>
      </c>
      <c r="N87">
        <f>IF(L87="","",(VLOOKUP(L87,'固定資産整理簿'!M:P,4,FALSE)))</f>
      </c>
    </row>
    <row r="88" spans="1:14" ht="13.5">
      <c r="A88" s="2"/>
      <c r="B88" s="2"/>
      <c r="C88" s="2"/>
      <c r="D88" s="2"/>
      <c r="E88" s="2"/>
      <c r="F88" s="14"/>
      <c r="G88" s="2"/>
      <c r="H88" s="14"/>
      <c r="I88" s="12"/>
      <c r="J88" s="155"/>
      <c r="K88" s="2"/>
      <c r="L88">
        <f t="shared" si="1"/>
      </c>
      <c r="M88">
        <f>IF(L88="","",(VLOOKUP(L88,'固定資産整理簿'!M:P,3,FALSE)))</f>
      </c>
      <c r="N88">
        <f>IF(L88="","",(VLOOKUP(L88,'固定資産整理簿'!M:P,4,FALSE)))</f>
      </c>
    </row>
    <row r="89" spans="1:14" ht="13.5">
      <c r="A89" s="2"/>
      <c r="B89" s="2"/>
      <c r="C89" s="2"/>
      <c r="D89" s="2"/>
      <c r="E89" s="2"/>
      <c r="F89" s="14"/>
      <c r="G89" s="2"/>
      <c r="H89" s="14"/>
      <c r="I89" s="12"/>
      <c r="J89" s="155"/>
      <c r="K89" s="2"/>
      <c r="L89">
        <f t="shared" si="1"/>
      </c>
      <c r="M89">
        <f>IF(L89="","",(VLOOKUP(L89,'固定資産整理簿'!M:P,3,FALSE)))</f>
      </c>
      <c r="N89">
        <f>IF(L89="","",(VLOOKUP(L89,'固定資産整理簿'!M:P,4,FALSE)))</f>
      </c>
    </row>
    <row r="90" spans="1:14" ht="13.5">
      <c r="A90" s="2"/>
      <c r="B90" s="2"/>
      <c r="C90" s="2"/>
      <c r="D90" s="2"/>
      <c r="E90" s="2"/>
      <c r="F90" s="14"/>
      <c r="G90" s="2"/>
      <c r="H90" s="14"/>
      <c r="I90" s="12"/>
      <c r="J90" s="155"/>
      <c r="K90" s="2"/>
      <c r="L90">
        <f t="shared" si="1"/>
      </c>
      <c r="M90">
        <f>IF(L90="","",(VLOOKUP(L90,'固定資産整理簿'!M:P,3,FALSE)))</f>
      </c>
      <c r="N90">
        <f>IF(L90="","",(VLOOKUP(L90,'固定資産整理簿'!M:P,4,FALSE)))</f>
      </c>
    </row>
    <row r="91" spans="1:14" ht="13.5">
      <c r="A91" s="2"/>
      <c r="B91" s="2"/>
      <c r="C91" s="2"/>
      <c r="D91" s="2"/>
      <c r="E91" s="2"/>
      <c r="F91" s="14"/>
      <c r="G91" s="2"/>
      <c r="H91" s="14"/>
      <c r="I91" s="12"/>
      <c r="J91" s="155"/>
      <c r="K91" s="2"/>
      <c r="L91">
        <f t="shared" si="1"/>
      </c>
      <c r="M91">
        <f>IF(L91="","",(VLOOKUP(L91,'固定資産整理簿'!M:P,3,FALSE)))</f>
      </c>
      <c r="N91">
        <f>IF(L91="","",(VLOOKUP(L91,'固定資産整理簿'!M:P,4,FALSE)))</f>
      </c>
    </row>
    <row r="92" spans="1:14" ht="13.5">
      <c r="A92" s="2"/>
      <c r="B92" s="2"/>
      <c r="C92" s="2"/>
      <c r="D92" s="2"/>
      <c r="E92" s="2"/>
      <c r="F92" s="14"/>
      <c r="G92" s="2"/>
      <c r="H92" s="14"/>
      <c r="I92" s="12"/>
      <c r="J92" s="155"/>
      <c r="K92" s="2"/>
      <c r="L92">
        <f t="shared" si="1"/>
      </c>
      <c r="M92">
        <f>IF(L92="","",(VLOOKUP(L92,'固定資産整理簿'!M:P,3,FALSE)))</f>
      </c>
      <c r="N92">
        <f>IF(L92="","",(VLOOKUP(L92,'固定資産整理簿'!M:P,4,FALSE)))</f>
      </c>
    </row>
    <row r="93" spans="1:14" ht="13.5">
      <c r="A93" s="2"/>
      <c r="B93" s="2"/>
      <c r="C93" s="2"/>
      <c r="D93" s="2"/>
      <c r="E93" s="2"/>
      <c r="F93" s="14"/>
      <c r="G93" s="2"/>
      <c r="H93" s="14"/>
      <c r="I93" s="12"/>
      <c r="J93" s="155"/>
      <c r="K93" s="2"/>
      <c r="L93">
        <f t="shared" si="1"/>
      </c>
      <c r="M93">
        <f>IF(L93="","",(VLOOKUP(L93,'固定資産整理簿'!M:P,3,FALSE)))</f>
      </c>
      <c r="N93">
        <f>IF(L93="","",(VLOOKUP(L93,'固定資産整理簿'!M:P,4,FALSE)))</f>
      </c>
    </row>
    <row r="94" spans="1:14" ht="13.5">
      <c r="A94" s="2"/>
      <c r="B94" s="2"/>
      <c r="C94" s="2"/>
      <c r="D94" s="2"/>
      <c r="E94" s="2"/>
      <c r="F94" s="14"/>
      <c r="G94" s="2"/>
      <c r="H94" s="14"/>
      <c r="I94" s="12"/>
      <c r="J94" s="155"/>
      <c r="K94" s="2"/>
      <c r="L94">
        <f t="shared" si="1"/>
      </c>
      <c r="M94">
        <f>IF(L94="","",(VLOOKUP(L94,'固定資産整理簿'!M:P,3,FALSE)))</f>
      </c>
      <c r="N94">
        <f>IF(L94="","",(VLOOKUP(L94,'固定資産整理簿'!M:P,4,FALSE)))</f>
      </c>
    </row>
    <row r="95" spans="1:14" ht="13.5">
      <c r="A95" s="2"/>
      <c r="B95" s="2"/>
      <c r="C95" s="2"/>
      <c r="D95" s="2"/>
      <c r="E95" s="2"/>
      <c r="F95" s="14"/>
      <c r="G95" s="2"/>
      <c r="H95" s="14"/>
      <c r="I95" s="12"/>
      <c r="J95" s="155"/>
      <c r="K95" s="2"/>
      <c r="L95">
        <f t="shared" si="1"/>
      </c>
      <c r="M95">
        <f>IF(L95="","",(VLOOKUP(L95,'固定資産整理簿'!M:P,3,FALSE)))</f>
      </c>
      <c r="N95">
        <f>IF(L95="","",(VLOOKUP(L95,'固定資産整理簿'!M:P,4,FALSE)))</f>
      </c>
    </row>
    <row r="96" spans="1:14" ht="13.5">
      <c r="A96" s="2"/>
      <c r="B96" s="2"/>
      <c r="C96" s="2"/>
      <c r="D96" s="2"/>
      <c r="E96" s="2"/>
      <c r="F96" s="14"/>
      <c r="G96" s="2"/>
      <c r="H96" s="14"/>
      <c r="I96" s="12"/>
      <c r="J96" s="155"/>
      <c r="K96" s="2"/>
      <c r="L96">
        <f t="shared" si="1"/>
      </c>
      <c r="M96">
        <f>IF(L96="","",(VLOOKUP(L96,'固定資産整理簿'!M:P,3,FALSE)))</f>
      </c>
      <c r="N96">
        <f>IF(L96="","",(VLOOKUP(L96,'固定資産整理簿'!M:P,4,FALSE)))</f>
      </c>
    </row>
    <row r="97" spans="1:14" ht="13.5">
      <c r="A97" s="2"/>
      <c r="B97" s="2"/>
      <c r="C97" s="2"/>
      <c r="D97" s="2"/>
      <c r="E97" s="2"/>
      <c r="F97" s="14"/>
      <c r="G97" s="2"/>
      <c r="H97" s="14"/>
      <c r="I97" s="12"/>
      <c r="J97" s="155"/>
      <c r="K97" s="2"/>
      <c r="L97">
        <f t="shared" si="1"/>
      </c>
      <c r="M97">
        <f>IF(L97="","",(VLOOKUP(L97,'固定資産整理簿'!M:P,3,FALSE)))</f>
      </c>
      <c r="N97">
        <f>IF(L97="","",(VLOOKUP(L97,'固定資産整理簿'!M:P,4,FALSE)))</f>
      </c>
    </row>
    <row r="98" spans="1:14" ht="13.5">
      <c r="A98" s="2"/>
      <c r="B98" s="2"/>
      <c r="C98" s="2"/>
      <c r="D98" s="2"/>
      <c r="E98" s="2"/>
      <c r="F98" s="14"/>
      <c r="G98" s="2"/>
      <c r="H98" s="14"/>
      <c r="I98" s="12"/>
      <c r="J98" s="155"/>
      <c r="K98" s="2"/>
      <c r="L98">
        <f t="shared" si="1"/>
      </c>
      <c r="M98">
        <f>IF(L98="","",(VLOOKUP(L98,'固定資産整理簿'!M:P,3,FALSE)))</f>
      </c>
      <c r="N98">
        <f>IF(L98="","",(VLOOKUP(L98,'固定資産整理簿'!M:P,4,FALSE)))</f>
      </c>
    </row>
    <row r="99" spans="1:14" ht="13.5">
      <c r="A99" s="2"/>
      <c r="B99" s="2"/>
      <c r="C99" s="2"/>
      <c r="D99" s="2"/>
      <c r="E99" s="2"/>
      <c r="F99" s="14"/>
      <c r="G99" s="2"/>
      <c r="H99" s="14"/>
      <c r="I99" s="12"/>
      <c r="J99" s="155"/>
      <c r="K99" s="2"/>
      <c r="L99">
        <f t="shared" si="1"/>
      </c>
      <c r="M99">
        <f>IF(L99="","",(VLOOKUP(L99,'固定資産整理簿'!M:P,3,FALSE)))</f>
      </c>
      <c r="N99">
        <f>IF(L99="","",(VLOOKUP(L99,'固定資産整理簿'!M:P,4,FALSE)))</f>
      </c>
    </row>
    <row r="100" spans="1:14" ht="13.5">
      <c r="A100" s="2"/>
      <c r="B100" s="2"/>
      <c r="C100" s="2"/>
      <c r="D100" s="2"/>
      <c r="E100" s="2"/>
      <c r="F100" s="14"/>
      <c r="G100" s="2"/>
      <c r="H100" s="14"/>
      <c r="I100" s="12"/>
      <c r="J100" s="155"/>
      <c r="K100" s="2"/>
      <c r="L100">
        <f t="shared" si="1"/>
      </c>
      <c r="M100">
        <f>IF(L100="","",(VLOOKUP(L100,'固定資産整理簿'!M:P,3,FALSE)))</f>
      </c>
      <c r="N100">
        <f>IF(L100="","",(VLOOKUP(L100,'固定資産整理簿'!M:P,4,FALSE)))</f>
      </c>
    </row>
  </sheetData>
  <sheetProtection/>
  <dataValidations count="6">
    <dataValidation type="list" allowBlank="1" showInputMessage="1" showErrorMessage="1" sqref="E2:E100">
      <formula1>INDIRECT(D2)</formula1>
    </dataValidation>
    <dataValidation type="list" allowBlank="1" showInputMessage="1" showErrorMessage="1" sqref="G2:G100">
      <formula1>単位</formula1>
    </dataValidation>
    <dataValidation type="list" allowBlank="1" showInputMessage="1" showErrorMessage="1" sqref="D2:D100">
      <formula1>資産分類</formula1>
    </dataValidation>
    <dataValidation type="list" allowBlank="1" showInputMessage="1" showErrorMessage="1" sqref="C2:C100">
      <formula1>施設名</formula1>
    </dataValidation>
    <dataValidation type="whole" operator="greaterThanOrEqual" allowBlank="1" showInputMessage="1" showErrorMessage="1" sqref="F2:F100 H2:H100">
      <formula1>0</formula1>
    </dataValidation>
    <dataValidation type="decimal" allowBlank="1" showInputMessage="1" showErrorMessage="1" sqref="I2:I100">
      <formula1>0.01</formula1>
      <formula2>1</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71"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B2:BS42"/>
  <sheetViews>
    <sheetView zoomScalePageLayoutView="0" workbookViewId="0" topLeftCell="BL1">
      <selection activeCell="BS3" sqref="BS3:BS8"/>
    </sheetView>
  </sheetViews>
  <sheetFormatPr defaultColWidth="9.00390625" defaultRowHeight="13.5"/>
  <cols>
    <col min="2" max="2" width="32.125" style="0" customWidth="1"/>
    <col min="3" max="4" width="10.50390625" style="4" customWidth="1"/>
    <col min="5" max="6" width="27.75390625" style="0" bestFit="1" customWidth="1"/>
    <col min="7" max="7" width="20.00390625" style="0" bestFit="1" customWidth="1"/>
    <col min="8" max="9" width="17.25390625" style="0" bestFit="1" customWidth="1"/>
    <col min="10" max="10" width="10.25390625" style="0" customWidth="1"/>
    <col min="11" max="11" width="14.25390625" style="0" bestFit="1" customWidth="1"/>
    <col min="12" max="12" width="18.375" style="0" bestFit="1" customWidth="1"/>
    <col min="13" max="13" width="20.625" style="0" bestFit="1" customWidth="1"/>
    <col min="14" max="14" width="7.50390625" style="0" bestFit="1" customWidth="1"/>
    <col min="15" max="15" width="8.50390625" style="0" bestFit="1" customWidth="1"/>
    <col min="16" max="16" width="11.625" style="0" bestFit="1" customWidth="1"/>
    <col min="17" max="18" width="12.25390625" style="0" bestFit="1" customWidth="1"/>
    <col min="19" max="19" width="10.50390625" style="0" bestFit="1" customWidth="1"/>
    <col min="20" max="20" width="21.875" style="0" bestFit="1" customWidth="1"/>
    <col min="21" max="21" width="18.50390625" style="0" bestFit="1" customWidth="1"/>
    <col min="22" max="22" width="15.50390625" style="0" bestFit="1" customWidth="1"/>
    <col min="23" max="23" width="20.75390625" style="0" bestFit="1" customWidth="1"/>
    <col min="24" max="24" width="14.25390625" style="0" bestFit="1" customWidth="1"/>
    <col min="25" max="26" width="11.375" style="0" bestFit="1" customWidth="1"/>
    <col min="27" max="27" width="20.00390625" style="0" bestFit="1" customWidth="1"/>
    <col min="28" max="28" width="11.375" style="0" bestFit="1" customWidth="1"/>
    <col min="29" max="29" width="18.00390625" style="0" bestFit="1" customWidth="1"/>
    <col min="30" max="31" width="12.25390625" style="0" bestFit="1" customWidth="1"/>
    <col min="32" max="32" width="17.50390625" style="0" bestFit="1" customWidth="1"/>
    <col min="33" max="33" width="12.25390625" style="0" bestFit="1" customWidth="1"/>
    <col min="34" max="34" width="14.00390625" style="0" bestFit="1" customWidth="1"/>
    <col min="35" max="35" width="13.625" style="0" bestFit="1" customWidth="1"/>
    <col min="36" max="36" width="11.375" style="0" bestFit="1" customWidth="1"/>
    <col min="37" max="37" width="19.75390625" style="0" customWidth="1"/>
    <col min="38" max="38" width="18.375" style="0" bestFit="1" customWidth="1"/>
    <col min="39" max="39" width="10.125" style="0" bestFit="1" customWidth="1"/>
    <col min="40" max="40" width="10.50390625" style="0" bestFit="1" customWidth="1"/>
    <col min="41" max="41" width="16.375" style="0" bestFit="1" customWidth="1"/>
    <col min="42" max="42" width="17.375" style="0" bestFit="1" customWidth="1"/>
    <col min="43" max="44" width="14.00390625" style="0" bestFit="1" customWidth="1"/>
    <col min="45" max="45" width="10.50390625" style="0" bestFit="1" customWidth="1"/>
    <col min="46" max="46" width="15.50390625" style="0" bestFit="1" customWidth="1"/>
    <col min="47" max="47" width="11.25390625" style="0" bestFit="1" customWidth="1"/>
    <col min="48" max="48" width="14.375" style="0" bestFit="1" customWidth="1"/>
    <col min="49" max="49" width="10.50390625" style="0" bestFit="1" customWidth="1"/>
    <col min="50" max="50" width="14.75390625" style="0" bestFit="1" customWidth="1"/>
    <col min="51" max="51" width="13.875" style="0" bestFit="1" customWidth="1"/>
    <col min="52" max="52" width="12.25390625" style="0" bestFit="1" customWidth="1"/>
    <col min="53" max="53" width="9.75390625" style="0" bestFit="1" customWidth="1"/>
    <col min="54" max="54" width="15.875" style="0" bestFit="1" customWidth="1"/>
    <col min="56" max="56" width="16.75390625" style="0" bestFit="1" customWidth="1"/>
    <col min="57" max="57" width="9.50390625" style="0" bestFit="1" customWidth="1"/>
    <col min="58" max="58" width="16.375" style="0" bestFit="1" customWidth="1"/>
    <col min="59" max="59" width="10.125" style="0" bestFit="1" customWidth="1"/>
    <col min="60" max="60" width="20.75390625" style="0" bestFit="1" customWidth="1"/>
    <col min="61" max="61" width="12.25390625" style="0" bestFit="1" customWidth="1"/>
    <col min="62" max="62" width="26.125" style="0" bestFit="1" customWidth="1"/>
    <col min="63" max="66" width="20.75390625" style="0" bestFit="1" customWidth="1"/>
    <col min="67" max="67" width="13.625" style="0" bestFit="1" customWidth="1"/>
  </cols>
  <sheetData>
    <row r="2" spans="2:71" ht="13.5">
      <c r="B2" s="10" t="s">
        <v>338</v>
      </c>
      <c r="C2" s="5"/>
      <c r="D2" s="10" t="s">
        <v>386</v>
      </c>
      <c r="E2" s="10" t="s">
        <v>606</v>
      </c>
      <c r="F2" s="10" t="s">
        <v>383</v>
      </c>
      <c r="G2" s="10" t="s">
        <v>377</v>
      </c>
      <c r="H2" s="10" t="s">
        <v>378</v>
      </c>
      <c r="I2" s="10" t="s">
        <v>384</v>
      </c>
      <c r="J2" s="10" t="s">
        <v>385</v>
      </c>
      <c r="K2" s="11" t="s">
        <v>267</v>
      </c>
      <c r="L2" s="11" t="s">
        <v>268</v>
      </c>
      <c r="M2" s="11" t="s">
        <v>269</v>
      </c>
      <c r="N2" s="11" t="s">
        <v>326</v>
      </c>
      <c r="O2" s="11" t="s">
        <v>270</v>
      </c>
      <c r="P2" s="11" t="s">
        <v>272</v>
      </c>
      <c r="Q2" s="11" t="s">
        <v>18</v>
      </c>
      <c r="R2" s="11" t="s">
        <v>30</v>
      </c>
      <c r="S2" s="11" t="s">
        <v>16</v>
      </c>
      <c r="T2" s="11" t="s">
        <v>53</v>
      </c>
      <c r="U2" s="11" t="s">
        <v>57</v>
      </c>
      <c r="V2" s="10" t="s">
        <v>380</v>
      </c>
      <c r="W2" s="11" t="s">
        <v>75</v>
      </c>
      <c r="X2" s="11" t="s">
        <v>85</v>
      </c>
      <c r="Y2" s="11" t="s">
        <v>91</v>
      </c>
      <c r="Z2" s="11" t="s">
        <v>98</v>
      </c>
      <c r="AA2" s="11" t="s">
        <v>99</v>
      </c>
      <c r="AB2" s="11" t="s">
        <v>109</v>
      </c>
      <c r="AC2" s="11" t="s">
        <v>113</v>
      </c>
      <c r="AD2" s="11" t="s">
        <v>115</v>
      </c>
      <c r="AE2" s="11" t="s">
        <v>117</v>
      </c>
      <c r="AF2" s="11" t="s">
        <v>122</v>
      </c>
      <c r="AG2" s="11" t="s">
        <v>135</v>
      </c>
      <c r="AH2" s="11" t="s">
        <v>11</v>
      </c>
      <c r="AI2" s="11" t="s">
        <v>145</v>
      </c>
      <c r="AJ2" s="11" t="s">
        <v>149</v>
      </c>
      <c r="AK2" s="11" t="s">
        <v>636</v>
      </c>
      <c r="AL2" s="11" t="s">
        <v>632</v>
      </c>
      <c r="AM2" s="11" t="s">
        <v>154</v>
      </c>
      <c r="AN2" s="11" t="s">
        <v>155</v>
      </c>
      <c r="AO2" s="11" t="s">
        <v>158</v>
      </c>
      <c r="AP2" s="11" t="s">
        <v>161</v>
      </c>
      <c r="AQ2" s="11" t="s">
        <v>166</v>
      </c>
      <c r="AR2" s="11" t="s">
        <v>480</v>
      </c>
      <c r="AS2" s="11" t="s">
        <v>175</v>
      </c>
      <c r="AT2" s="11" t="s">
        <v>179</v>
      </c>
      <c r="AU2" s="11" t="s">
        <v>185</v>
      </c>
      <c r="AV2" s="11" t="s">
        <v>187</v>
      </c>
      <c r="AW2" s="11" t="s">
        <v>191</v>
      </c>
      <c r="AX2" s="11" t="s">
        <v>195</v>
      </c>
      <c r="AY2" s="11" t="s">
        <v>210</v>
      </c>
      <c r="AZ2" s="11" t="s">
        <v>214</v>
      </c>
      <c r="BA2" s="11" t="s">
        <v>221</v>
      </c>
      <c r="BB2" s="11" t="s">
        <v>225</v>
      </c>
      <c r="BC2" s="11" t="s">
        <v>227</v>
      </c>
      <c r="BD2" s="11" t="s">
        <v>235</v>
      </c>
      <c r="BE2" s="11" t="s">
        <v>243</v>
      </c>
      <c r="BF2" s="11" t="s">
        <v>245</v>
      </c>
      <c r="BG2" s="11" t="s">
        <v>246</v>
      </c>
      <c r="BH2" s="11" t="s">
        <v>0</v>
      </c>
      <c r="BI2" s="11" t="s">
        <v>451</v>
      </c>
      <c r="BJ2" s="11" t="s">
        <v>633</v>
      </c>
      <c r="BK2" s="11" t="s">
        <v>634</v>
      </c>
      <c r="BL2" s="11" t="s">
        <v>635</v>
      </c>
      <c r="BM2" s="11" t="s">
        <v>631</v>
      </c>
      <c r="BN2" s="11" t="s">
        <v>630</v>
      </c>
      <c r="BO2" s="10" t="s">
        <v>379</v>
      </c>
      <c r="BQ2" s="11" t="s">
        <v>417</v>
      </c>
      <c r="BS2" s="11" t="s">
        <v>662</v>
      </c>
    </row>
    <row r="3" spans="2:71" ht="13.5">
      <c r="B3" s="1" t="s">
        <v>339</v>
      </c>
      <c r="C3" s="6"/>
      <c r="D3" s="150" t="s">
        <v>386</v>
      </c>
      <c r="E3" s="150" t="s">
        <v>339</v>
      </c>
      <c r="F3" s="150" t="s">
        <v>339</v>
      </c>
      <c r="G3" s="150" t="s">
        <v>339</v>
      </c>
      <c r="H3" s="150" t="s">
        <v>339</v>
      </c>
      <c r="I3" s="150" t="s">
        <v>339</v>
      </c>
      <c r="J3" s="150" t="s">
        <v>339</v>
      </c>
      <c r="K3" s="150" t="s">
        <v>339</v>
      </c>
      <c r="L3" s="150" t="s">
        <v>339</v>
      </c>
      <c r="M3" s="150" t="s">
        <v>339</v>
      </c>
      <c r="N3" s="150" t="s">
        <v>339</v>
      </c>
      <c r="O3" s="150" t="s">
        <v>339</v>
      </c>
      <c r="P3" s="150" t="s">
        <v>339</v>
      </c>
      <c r="Q3" s="150" t="s">
        <v>339</v>
      </c>
      <c r="R3" s="150" t="s">
        <v>339</v>
      </c>
      <c r="S3" s="150" t="s">
        <v>339</v>
      </c>
      <c r="T3" s="150" t="s">
        <v>339</v>
      </c>
      <c r="U3" s="150" t="s">
        <v>339</v>
      </c>
      <c r="V3" s="150" t="s">
        <v>339</v>
      </c>
      <c r="W3" s="150" t="s">
        <v>339</v>
      </c>
      <c r="X3" s="150" t="s">
        <v>339</v>
      </c>
      <c r="Y3" s="150" t="s">
        <v>339</v>
      </c>
      <c r="Z3" s="150" t="s">
        <v>339</v>
      </c>
      <c r="AA3" s="150" t="s">
        <v>339</v>
      </c>
      <c r="AB3" s="150" t="s">
        <v>339</v>
      </c>
      <c r="AC3" s="150" t="s">
        <v>339</v>
      </c>
      <c r="AD3" s="150" t="s">
        <v>339</v>
      </c>
      <c r="AE3" s="150" t="s">
        <v>339</v>
      </c>
      <c r="AF3" s="150" t="s">
        <v>339</v>
      </c>
      <c r="AG3" s="150" t="s">
        <v>339</v>
      </c>
      <c r="AH3" s="150" t="s">
        <v>339</v>
      </c>
      <c r="AI3" s="150" t="s">
        <v>339</v>
      </c>
      <c r="AJ3" s="150" t="s">
        <v>339</v>
      </c>
      <c r="AK3" s="150" t="s">
        <v>339</v>
      </c>
      <c r="AL3" s="150" t="s">
        <v>339</v>
      </c>
      <c r="AM3" s="150" t="s">
        <v>339</v>
      </c>
      <c r="AN3" s="150" t="s">
        <v>339</v>
      </c>
      <c r="AO3" s="150" t="s">
        <v>339</v>
      </c>
      <c r="AP3" s="150" t="s">
        <v>339</v>
      </c>
      <c r="AQ3" s="150" t="s">
        <v>339</v>
      </c>
      <c r="AR3" s="150" t="s">
        <v>339</v>
      </c>
      <c r="AS3" s="150" t="s">
        <v>339</v>
      </c>
      <c r="AT3" s="150" t="s">
        <v>339</v>
      </c>
      <c r="AU3" s="150" t="s">
        <v>339</v>
      </c>
      <c r="AV3" s="150" t="s">
        <v>339</v>
      </c>
      <c r="AW3" s="150" t="s">
        <v>339</v>
      </c>
      <c r="AX3" s="150" t="s">
        <v>339</v>
      </c>
      <c r="AY3" s="150" t="s">
        <v>339</v>
      </c>
      <c r="AZ3" s="150" t="s">
        <v>339</v>
      </c>
      <c r="BA3" s="150" t="s">
        <v>339</v>
      </c>
      <c r="BB3" s="150" t="s">
        <v>339</v>
      </c>
      <c r="BC3" s="150" t="s">
        <v>339</v>
      </c>
      <c r="BD3" s="150" t="s">
        <v>339</v>
      </c>
      <c r="BE3" s="150" t="s">
        <v>339</v>
      </c>
      <c r="BF3" s="150" t="s">
        <v>339</v>
      </c>
      <c r="BG3" s="150" t="s">
        <v>339</v>
      </c>
      <c r="BH3" s="150" t="s">
        <v>339</v>
      </c>
      <c r="BI3" s="150" t="s">
        <v>339</v>
      </c>
      <c r="BJ3" s="150" t="s">
        <v>339</v>
      </c>
      <c r="BK3" s="150" t="s">
        <v>339</v>
      </c>
      <c r="BL3" s="150" t="s">
        <v>339</v>
      </c>
      <c r="BM3" s="150" t="s">
        <v>339</v>
      </c>
      <c r="BN3" s="150" t="s">
        <v>339</v>
      </c>
      <c r="BO3" s="150" t="s">
        <v>339</v>
      </c>
      <c r="BQ3" s="2" t="s">
        <v>416</v>
      </c>
      <c r="BS3" s="2" t="s">
        <v>339</v>
      </c>
    </row>
    <row r="4" spans="2:71" ht="13.5">
      <c r="B4" s="1" t="s">
        <v>340</v>
      </c>
      <c r="C4" s="6"/>
      <c r="D4" s="150"/>
      <c r="E4" s="3" t="s">
        <v>598</v>
      </c>
      <c r="F4" s="3" t="s">
        <v>247</v>
      </c>
      <c r="G4" s="3" t="s">
        <v>172</v>
      </c>
      <c r="H4" s="3" t="s">
        <v>7</v>
      </c>
      <c r="I4" s="3" t="s">
        <v>262</v>
      </c>
      <c r="J4" s="3" t="s">
        <v>325</v>
      </c>
      <c r="K4" s="3" t="s">
        <v>283</v>
      </c>
      <c r="L4" s="3" t="s">
        <v>10</v>
      </c>
      <c r="M4" s="3" t="s">
        <v>539</v>
      </c>
      <c r="N4" s="3" t="s">
        <v>327</v>
      </c>
      <c r="O4" s="3" t="s">
        <v>607</v>
      </c>
      <c r="P4" s="3" t="s">
        <v>273</v>
      </c>
      <c r="Q4" s="3" t="s">
        <v>19</v>
      </c>
      <c r="R4" s="3" t="s">
        <v>27</v>
      </c>
      <c r="S4" s="3" t="s">
        <v>38</v>
      </c>
      <c r="T4" s="3" t="s">
        <v>54</v>
      </c>
      <c r="U4" s="3" t="s">
        <v>58</v>
      </c>
      <c r="V4" s="3" t="s">
        <v>61</v>
      </c>
      <c r="W4" s="3" t="s">
        <v>289</v>
      </c>
      <c r="X4" s="3" t="s">
        <v>292</v>
      </c>
      <c r="Y4" s="3" t="s">
        <v>92</v>
      </c>
      <c r="Z4" s="3" t="s">
        <v>92</v>
      </c>
      <c r="AA4" s="3" t="s">
        <v>494</v>
      </c>
      <c r="AB4" s="3" t="s">
        <v>110</v>
      </c>
      <c r="AC4" s="3" t="s">
        <v>110</v>
      </c>
      <c r="AD4" s="3" t="s">
        <v>116</v>
      </c>
      <c r="AE4" s="3" t="s">
        <v>116</v>
      </c>
      <c r="AF4" s="3" t="s">
        <v>123</v>
      </c>
      <c r="AG4" s="3" t="s">
        <v>116</v>
      </c>
      <c r="AH4" s="3" t="s">
        <v>139</v>
      </c>
      <c r="AI4" s="3" t="s">
        <v>300</v>
      </c>
      <c r="AJ4" s="3" t="s">
        <v>110</v>
      </c>
      <c r="AK4" s="3" t="s">
        <v>150</v>
      </c>
      <c r="AL4" s="3" t="s">
        <v>152</v>
      </c>
      <c r="AM4" s="3" t="s">
        <v>147</v>
      </c>
      <c r="AN4" s="3" t="s">
        <v>156</v>
      </c>
      <c r="AO4" s="3" t="s">
        <v>121</v>
      </c>
      <c r="AP4" s="3" t="s">
        <v>116</v>
      </c>
      <c r="AQ4" s="3" t="s">
        <v>302</v>
      </c>
      <c r="AR4" s="3" t="s">
        <v>116</v>
      </c>
      <c r="AS4" s="3" t="s">
        <v>176</v>
      </c>
      <c r="AT4" s="3" t="s">
        <v>180</v>
      </c>
      <c r="AU4" s="3" t="s">
        <v>171</v>
      </c>
      <c r="AV4" s="3" t="s">
        <v>188</v>
      </c>
      <c r="AW4" s="3" t="s">
        <v>192</v>
      </c>
      <c r="AX4" s="3" t="s">
        <v>196</v>
      </c>
      <c r="AY4" s="3" t="s">
        <v>88</v>
      </c>
      <c r="AZ4" s="3" t="s">
        <v>215</v>
      </c>
      <c r="BA4" s="3" t="s">
        <v>222</v>
      </c>
      <c r="BB4" s="3" t="s">
        <v>226</v>
      </c>
      <c r="BC4" s="3" t="s">
        <v>228</v>
      </c>
      <c r="BD4" s="3" t="s">
        <v>236</v>
      </c>
      <c r="BE4" s="3" t="s">
        <v>244</v>
      </c>
      <c r="BF4" s="3" t="s">
        <v>465</v>
      </c>
      <c r="BG4" s="3" t="s">
        <v>309</v>
      </c>
      <c r="BH4" s="3" t="s">
        <v>456</v>
      </c>
      <c r="BI4" s="3" t="s">
        <v>613</v>
      </c>
      <c r="BJ4" s="3" t="s">
        <v>615</v>
      </c>
      <c r="BK4" s="3" t="s">
        <v>618</v>
      </c>
      <c r="BL4" s="3" t="s">
        <v>621</v>
      </c>
      <c r="BM4" s="3" t="s">
        <v>622</v>
      </c>
      <c r="BN4" s="3" t="s">
        <v>629</v>
      </c>
      <c r="BO4" s="3" t="s">
        <v>331</v>
      </c>
      <c r="BQ4" s="2" t="s">
        <v>415</v>
      </c>
      <c r="BS4" s="2" t="s">
        <v>663</v>
      </c>
    </row>
    <row r="5" spans="2:71" ht="13.5">
      <c r="B5" s="1" t="s">
        <v>341</v>
      </c>
      <c r="C5" s="6"/>
      <c r="D5" s="150"/>
      <c r="E5" s="3" t="s">
        <v>600</v>
      </c>
      <c r="F5" s="3" t="s">
        <v>248</v>
      </c>
      <c r="G5" s="3" t="s">
        <v>251</v>
      </c>
      <c r="H5" s="3" t="s">
        <v>256</v>
      </c>
      <c r="I5" s="3" t="s">
        <v>263</v>
      </c>
      <c r="J5" s="151"/>
      <c r="K5" s="3" t="s">
        <v>284</v>
      </c>
      <c r="L5" s="3" t="s">
        <v>285</v>
      </c>
      <c r="M5" s="3" t="s">
        <v>538</v>
      </c>
      <c r="N5" s="3" t="s">
        <v>328</v>
      </c>
      <c r="O5" s="3" t="s">
        <v>608</v>
      </c>
      <c r="P5" s="3" t="s">
        <v>323</v>
      </c>
      <c r="Q5" s="3" t="s">
        <v>20</v>
      </c>
      <c r="R5" s="3" t="s">
        <v>31</v>
      </c>
      <c r="S5" s="3" t="s">
        <v>39</v>
      </c>
      <c r="T5" s="3" t="s">
        <v>55</v>
      </c>
      <c r="U5" s="3" t="s">
        <v>288</v>
      </c>
      <c r="V5" s="3" t="s">
        <v>62</v>
      </c>
      <c r="W5" s="3" t="s">
        <v>290</v>
      </c>
      <c r="X5" s="3" t="s">
        <v>86</v>
      </c>
      <c r="Y5" s="3" t="s">
        <v>93</v>
      </c>
      <c r="Z5" s="3" t="s">
        <v>93</v>
      </c>
      <c r="AA5" s="3" t="s">
        <v>100</v>
      </c>
      <c r="AB5" s="3" t="s">
        <v>100</v>
      </c>
      <c r="AC5" s="3" t="s">
        <v>100</v>
      </c>
      <c r="AD5" s="3" t="s">
        <v>110</v>
      </c>
      <c r="AE5" s="3" t="s">
        <v>118</v>
      </c>
      <c r="AF5" s="3" t="s">
        <v>100</v>
      </c>
      <c r="AG5" s="3" t="s">
        <v>118</v>
      </c>
      <c r="AH5" s="3" t="s">
        <v>140</v>
      </c>
      <c r="AI5" s="3" t="s">
        <v>146</v>
      </c>
      <c r="AJ5" s="3" t="s">
        <v>100</v>
      </c>
      <c r="AK5" s="3" t="s">
        <v>151</v>
      </c>
      <c r="AL5" s="3" t="s">
        <v>150</v>
      </c>
      <c r="AM5" s="3" t="s">
        <v>301</v>
      </c>
      <c r="AN5" s="3" t="s">
        <v>301</v>
      </c>
      <c r="AO5" s="3" t="s">
        <v>159</v>
      </c>
      <c r="AP5" s="3" t="s">
        <v>121</v>
      </c>
      <c r="AQ5" s="3" t="s">
        <v>167</v>
      </c>
      <c r="AR5" s="3" t="s">
        <v>174</v>
      </c>
      <c r="AS5" s="3" t="s">
        <v>177</v>
      </c>
      <c r="AT5" s="3" t="s">
        <v>181</v>
      </c>
      <c r="AU5" s="3" t="s">
        <v>173</v>
      </c>
      <c r="AV5" s="3" t="s">
        <v>189</v>
      </c>
      <c r="AW5" s="3" t="s">
        <v>171</v>
      </c>
      <c r="AX5" s="3" t="s">
        <v>190</v>
      </c>
      <c r="AY5" s="3" t="s">
        <v>211</v>
      </c>
      <c r="AZ5" s="3" t="s">
        <v>216</v>
      </c>
      <c r="BA5" s="3" t="s">
        <v>223</v>
      </c>
      <c r="BB5" s="3"/>
      <c r="BC5" s="3" t="s">
        <v>229</v>
      </c>
      <c r="BD5" s="3" t="s">
        <v>237</v>
      </c>
      <c r="BE5" s="3"/>
      <c r="BF5" s="3" t="s">
        <v>464</v>
      </c>
      <c r="BG5" s="151"/>
      <c r="BH5" s="3" t="s">
        <v>454</v>
      </c>
      <c r="BI5" s="3" t="s">
        <v>614</v>
      </c>
      <c r="BJ5" s="3" t="s">
        <v>616</v>
      </c>
      <c r="BK5" s="3" t="s">
        <v>619</v>
      </c>
      <c r="BL5" s="3"/>
      <c r="BM5" s="3" t="s">
        <v>623</v>
      </c>
      <c r="BN5" s="3"/>
      <c r="BO5" s="3" t="s">
        <v>333</v>
      </c>
      <c r="BQ5" s="2" t="s">
        <v>414</v>
      </c>
      <c r="BS5" s="2" t="s">
        <v>664</v>
      </c>
    </row>
    <row r="6" spans="2:71" ht="13.5">
      <c r="B6" s="1" t="s">
        <v>342</v>
      </c>
      <c r="C6" s="6"/>
      <c r="D6" s="150"/>
      <c r="E6" s="3" t="s">
        <v>602</v>
      </c>
      <c r="F6" s="3" t="s">
        <v>249</v>
      </c>
      <c r="G6" s="3" t="s">
        <v>274</v>
      </c>
      <c r="H6" s="3" t="s">
        <v>281</v>
      </c>
      <c r="I6" s="3" t="s">
        <v>324</v>
      </c>
      <c r="J6" s="151"/>
      <c r="K6" s="151"/>
      <c r="L6" s="152" t="s">
        <v>310</v>
      </c>
      <c r="M6" s="3" t="s">
        <v>112</v>
      </c>
      <c r="N6" s="151"/>
      <c r="O6" s="3" t="s">
        <v>271</v>
      </c>
      <c r="P6" s="3" t="s">
        <v>593</v>
      </c>
      <c r="Q6" s="3" t="s">
        <v>21</v>
      </c>
      <c r="R6" s="3" t="s">
        <v>32</v>
      </c>
      <c r="S6" s="3" t="s">
        <v>40</v>
      </c>
      <c r="T6" s="3" t="s">
        <v>56</v>
      </c>
      <c r="U6" s="3" t="s">
        <v>59</v>
      </c>
      <c r="V6" s="3" t="s">
        <v>63</v>
      </c>
      <c r="W6" s="3" t="s">
        <v>76</v>
      </c>
      <c r="X6" s="3" t="s">
        <v>87</v>
      </c>
      <c r="Y6" s="3" t="s">
        <v>295</v>
      </c>
      <c r="Z6" s="3" t="s">
        <v>295</v>
      </c>
      <c r="AA6" s="3" t="s">
        <v>101</v>
      </c>
      <c r="AB6" s="3" t="s">
        <v>101</v>
      </c>
      <c r="AC6" s="3" t="s">
        <v>103</v>
      </c>
      <c r="AD6" s="3" t="s">
        <v>100</v>
      </c>
      <c r="AE6" s="3" t="s">
        <v>119</v>
      </c>
      <c r="AF6" s="3" t="s">
        <v>124</v>
      </c>
      <c r="AG6" s="3" t="s">
        <v>119</v>
      </c>
      <c r="AH6" s="3" t="s">
        <v>141</v>
      </c>
      <c r="AI6" s="3" t="s">
        <v>147</v>
      </c>
      <c r="AJ6" s="3" t="s">
        <v>101</v>
      </c>
      <c r="AK6" s="151"/>
      <c r="AL6" s="3" t="s">
        <v>151</v>
      </c>
      <c r="AM6" s="3" t="s">
        <v>153</v>
      </c>
      <c r="AN6" s="3" t="s">
        <v>157</v>
      </c>
      <c r="AO6" s="3" t="s">
        <v>87</v>
      </c>
      <c r="AP6" s="3" t="s">
        <v>483</v>
      </c>
      <c r="AQ6" s="3" t="s">
        <v>168</v>
      </c>
      <c r="AR6" s="3" t="s">
        <v>121</v>
      </c>
      <c r="AS6" s="3" t="s">
        <v>178</v>
      </c>
      <c r="AT6" s="3" t="s">
        <v>182</v>
      </c>
      <c r="AU6" s="3" t="s">
        <v>186</v>
      </c>
      <c r="AV6" s="3" t="s">
        <v>105</v>
      </c>
      <c r="AW6" s="3" t="s">
        <v>172</v>
      </c>
      <c r="AX6" s="3" t="s">
        <v>197</v>
      </c>
      <c r="AY6" s="3" t="s">
        <v>212</v>
      </c>
      <c r="AZ6" s="3" t="s">
        <v>217</v>
      </c>
      <c r="BA6" s="3" t="s">
        <v>329</v>
      </c>
      <c r="BB6" s="3"/>
      <c r="BC6" s="3" t="s">
        <v>230</v>
      </c>
      <c r="BD6" s="3" t="s">
        <v>238</v>
      </c>
      <c r="BE6" s="3"/>
      <c r="BF6" s="3" t="s">
        <v>463</v>
      </c>
      <c r="BG6" s="151"/>
      <c r="BH6" s="3"/>
      <c r="BI6" s="3"/>
      <c r="BJ6" s="3" t="s">
        <v>617</v>
      </c>
      <c r="BK6" s="3" t="s">
        <v>620</v>
      </c>
      <c r="BL6" s="3"/>
      <c r="BM6" s="3" t="s">
        <v>624</v>
      </c>
      <c r="BN6" s="3"/>
      <c r="BO6" s="3" t="s">
        <v>332</v>
      </c>
      <c r="BQ6" s="2" t="s">
        <v>413</v>
      </c>
      <c r="BS6" s="2" t="s">
        <v>665</v>
      </c>
    </row>
    <row r="7" spans="2:71" ht="13.5">
      <c r="B7" s="1" t="s">
        <v>343</v>
      </c>
      <c r="C7" s="6"/>
      <c r="D7" s="150"/>
      <c r="E7" s="3" t="s">
        <v>604</v>
      </c>
      <c r="F7" s="3" t="s">
        <v>8</v>
      </c>
      <c r="G7" s="3" t="s">
        <v>275</v>
      </c>
      <c r="H7" s="3" t="s">
        <v>282</v>
      </c>
      <c r="I7" s="3" t="s">
        <v>264</v>
      </c>
      <c r="J7" s="151"/>
      <c r="K7" s="151"/>
      <c r="L7" s="3" t="s">
        <v>543</v>
      </c>
      <c r="M7" s="3" t="s">
        <v>114</v>
      </c>
      <c r="N7" s="151"/>
      <c r="O7" s="151"/>
      <c r="P7" s="3" t="s">
        <v>594</v>
      </c>
      <c r="Q7" s="3" t="s">
        <v>22</v>
      </c>
      <c r="R7" s="3" t="s">
        <v>29</v>
      </c>
      <c r="S7" s="3" t="s">
        <v>41</v>
      </c>
      <c r="T7" s="3" t="s">
        <v>321</v>
      </c>
      <c r="U7" s="3" t="s">
        <v>60</v>
      </c>
      <c r="V7" s="3" t="s">
        <v>64</v>
      </c>
      <c r="W7" s="3" t="s">
        <v>78</v>
      </c>
      <c r="X7" s="3" t="s">
        <v>293</v>
      </c>
      <c r="Y7" s="3" t="s">
        <v>94</v>
      </c>
      <c r="Z7" s="3" t="s">
        <v>94</v>
      </c>
      <c r="AA7" s="3" t="s">
        <v>102</v>
      </c>
      <c r="AB7" s="3" t="s">
        <v>102</v>
      </c>
      <c r="AC7" s="3" t="s">
        <v>104</v>
      </c>
      <c r="AD7" s="3" t="s">
        <v>103</v>
      </c>
      <c r="AE7" s="3" t="s">
        <v>120</v>
      </c>
      <c r="AF7" s="3" t="s">
        <v>103</v>
      </c>
      <c r="AG7" s="3" t="s">
        <v>120</v>
      </c>
      <c r="AH7" s="3" t="s">
        <v>142</v>
      </c>
      <c r="AI7" s="3" t="s">
        <v>148</v>
      </c>
      <c r="AJ7" s="3" t="s">
        <v>102</v>
      </c>
      <c r="AK7" s="151"/>
      <c r="AL7" s="3"/>
      <c r="AM7" s="3"/>
      <c r="AN7" s="151"/>
      <c r="AO7" s="3" t="s">
        <v>295</v>
      </c>
      <c r="AP7" s="3" t="s">
        <v>162</v>
      </c>
      <c r="AQ7" s="3" t="s">
        <v>121</v>
      </c>
      <c r="AR7" s="3"/>
      <c r="AS7" s="3" t="s">
        <v>121</v>
      </c>
      <c r="AT7" s="3" t="s">
        <v>183</v>
      </c>
      <c r="AU7" s="3" t="s">
        <v>121</v>
      </c>
      <c r="AV7" s="3" t="s">
        <v>50</v>
      </c>
      <c r="AW7" s="3" t="s">
        <v>193</v>
      </c>
      <c r="AX7" s="3" t="s">
        <v>198</v>
      </c>
      <c r="AY7" s="3" t="s">
        <v>213</v>
      </c>
      <c r="AZ7" s="3" t="s">
        <v>472</v>
      </c>
      <c r="BA7" s="3" t="s">
        <v>224</v>
      </c>
      <c r="BB7" s="3"/>
      <c r="BC7" s="3" t="s">
        <v>231</v>
      </c>
      <c r="BD7" s="3" t="s">
        <v>239</v>
      </c>
      <c r="BE7" s="3"/>
      <c r="BF7" s="3" t="s">
        <v>461</v>
      </c>
      <c r="BG7" s="151"/>
      <c r="BH7" s="3"/>
      <c r="BI7" s="3"/>
      <c r="BJ7" s="3"/>
      <c r="BK7" s="3"/>
      <c r="BL7" s="3"/>
      <c r="BM7" s="3" t="s">
        <v>625</v>
      </c>
      <c r="BN7" s="3"/>
      <c r="BO7" s="3" t="s">
        <v>12</v>
      </c>
      <c r="BQ7" s="2" t="s">
        <v>412</v>
      </c>
      <c r="BS7" s="2" t="s">
        <v>666</v>
      </c>
    </row>
    <row r="8" spans="2:71" ht="13.5">
      <c r="B8" s="1" t="s">
        <v>344</v>
      </c>
      <c r="C8" s="6"/>
      <c r="D8" s="150"/>
      <c r="E8" s="3"/>
      <c r="F8" s="3" t="s">
        <v>6</v>
      </c>
      <c r="G8" s="3" t="s">
        <v>252</v>
      </c>
      <c r="H8" s="3" t="s">
        <v>257</v>
      </c>
      <c r="I8" s="3" t="s">
        <v>320</v>
      </c>
      <c r="J8" s="151"/>
      <c r="K8" s="151"/>
      <c r="L8" s="3" t="s">
        <v>9</v>
      </c>
      <c r="M8" s="3" t="s">
        <v>536</v>
      </c>
      <c r="N8" s="151"/>
      <c r="O8" s="151"/>
      <c r="P8" s="151"/>
      <c r="Q8" s="3" t="s">
        <v>23</v>
      </c>
      <c r="R8" s="3" t="s">
        <v>33</v>
      </c>
      <c r="S8" s="3" t="s">
        <v>42</v>
      </c>
      <c r="T8" s="3" t="s">
        <v>311</v>
      </c>
      <c r="U8" s="151"/>
      <c r="V8" s="3" t="s">
        <v>312</v>
      </c>
      <c r="W8" s="3" t="s">
        <v>79</v>
      </c>
      <c r="X8" s="3" t="s">
        <v>294</v>
      </c>
      <c r="Y8" s="3" t="s">
        <v>297</v>
      </c>
      <c r="Z8" s="3" t="s">
        <v>297</v>
      </c>
      <c r="AA8" s="3" t="s">
        <v>103</v>
      </c>
      <c r="AB8" s="3" t="s">
        <v>103</v>
      </c>
      <c r="AC8" s="3"/>
      <c r="AD8" s="3" t="s">
        <v>104</v>
      </c>
      <c r="AE8" s="3" t="s">
        <v>121</v>
      </c>
      <c r="AF8" s="3" t="s">
        <v>104</v>
      </c>
      <c r="AG8" s="3" t="s">
        <v>136</v>
      </c>
      <c r="AH8" s="3" t="s">
        <v>143</v>
      </c>
      <c r="AI8" s="3" t="s">
        <v>301</v>
      </c>
      <c r="AJ8" s="3" t="s">
        <v>103</v>
      </c>
      <c r="AK8" s="151"/>
      <c r="AL8" s="3"/>
      <c r="AM8" s="3"/>
      <c r="AN8" s="151"/>
      <c r="AO8" s="3" t="s">
        <v>88</v>
      </c>
      <c r="AP8" s="3" t="s">
        <v>163</v>
      </c>
      <c r="AQ8" s="3" t="s">
        <v>169</v>
      </c>
      <c r="AR8" s="3"/>
      <c r="AS8" s="3"/>
      <c r="AT8" s="3" t="s">
        <v>184</v>
      </c>
      <c r="AU8" s="3" t="s">
        <v>87</v>
      </c>
      <c r="AV8" s="3" t="s">
        <v>294</v>
      </c>
      <c r="AW8" s="3" t="s">
        <v>304</v>
      </c>
      <c r="AX8" s="3" t="s">
        <v>199</v>
      </c>
      <c r="AY8" s="3"/>
      <c r="AZ8" s="3" t="s">
        <v>218</v>
      </c>
      <c r="BA8" s="3" t="s">
        <v>337</v>
      </c>
      <c r="BB8" s="3"/>
      <c r="BC8" s="3" t="s">
        <v>232</v>
      </c>
      <c r="BD8" s="3" t="s">
        <v>240</v>
      </c>
      <c r="BE8" s="3"/>
      <c r="BF8" s="3"/>
      <c r="BG8" s="151"/>
      <c r="BH8" s="3"/>
      <c r="BI8" s="3"/>
      <c r="BJ8" s="3"/>
      <c r="BK8" s="3"/>
      <c r="BL8" s="3"/>
      <c r="BM8" s="3" t="s">
        <v>626</v>
      </c>
      <c r="BN8" s="3"/>
      <c r="BO8" s="3" t="s">
        <v>14</v>
      </c>
      <c r="BQ8" s="2" t="s">
        <v>411</v>
      </c>
      <c r="BS8" s="2" t="s">
        <v>667</v>
      </c>
    </row>
    <row r="9" spans="2:71" ht="13.5">
      <c r="B9" s="1" t="s">
        <v>345</v>
      </c>
      <c r="C9" s="6"/>
      <c r="D9" s="150"/>
      <c r="E9" s="3"/>
      <c r="F9" s="3" t="s">
        <v>250</v>
      </c>
      <c r="G9" s="3" t="s">
        <v>276</v>
      </c>
      <c r="H9" s="3" t="s">
        <v>258</v>
      </c>
      <c r="I9" s="3" t="s">
        <v>265</v>
      </c>
      <c r="J9" s="151"/>
      <c r="K9" s="151"/>
      <c r="L9" s="3" t="s">
        <v>286</v>
      </c>
      <c r="M9" s="3" t="s">
        <v>535</v>
      </c>
      <c r="N9" s="151"/>
      <c r="O9" s="151"/>
      <c r="P9" s="151"/>
      <c r="Q9" s="3" t="s">
        <v>24</v>
      </c>
      <c r="R9" s="3" t="s">
        <v>34</v>
      </c>
      <c r="S9" s="3" t="s">
        <v>43</v>
      </c>
      <c r="T9" s="151"/>
      <c r="U9" s="151"/>
      <c r="V9" s="152" t="s">
        <v>313</v>
      </c>
      <c r="W9" s="3" t="s">
        <v>80</v>
      </c>
      <c r="X9" s="3" t="s">
        <v>295</v>
      </c>
      <c r="Y9" s="3" t="s">
        <v>294</v>
      </c>
      <c r="Z9" s="3" t="s">
        <v>294</v>
      </c>
      <c r="AA9" s="3" t="s">
        <v>104</v>
      </c>
      <c r="AB9" s="3" t="s">
        <v>104</v>
      </c>
      <c r="AC9" s="3"/>
      <c r="AD9" s="3"/>
      <c r="AE9" s="3"/>
      <c r="AF9" s="3" t="s">
        <v>125</v>
      </c>
      <c r="AG9" s="3" t="s">
        <v>137</v>
      </c>
      <c r="AH9" s="3" t="s">
        <v>144</v>
      </c>
      <c r="AI9" s="3"/>
      <c r="AJ9" s="3" t="s">
        <v>104</v>
      </c>
      <c r="AK9" s="151"/>
      <c r="AL9" s="3"/>
      <c r="AM9" s="3"/>
      <c r="AN9" s="151"/>
      <c r="AO9" s="3" t="s">
        <v>89</v>
      </c>
      <c r="AP9" s="3" t="s">
        <v>50</v>
      </c>
      <c r="AQ9" s="3" t="s">
        <v>170</v>
      </c>
      <c r="AR9" s="3"/>
      <c r="AS9" s="3"/>
      <c r="AT9" s="3"/>
      <c r="AU9" s="3" t="s">
        <v>336</v>
      </c>
      <c r="AV9" s="3" t="s">
        <v>293</v>
      </c>
      <c r="AW9" s="3" t="s">
        <v>173</v>
      </c>
      <c r="AX9" s="3" t="s">
        <v>200</v>
      </c>
      <c r="AY9" s="3"/>
      <c r="AZ9" s="3" t="s">
        <v>219</v>
      </c>
      <c r="BA9" s="151"/>
      <c r="BB9" s="3"/>
      <c r="BC9" s="3" t="s">
        <v>233</v>
      </c>
      <c r="BD9" s="3" t="s">
        <v>241</v>
      </c>
      <c r="BE9" s="3"/>
      <c r="BF9" s="3"/>
      <c r="BG9" s="151"/>
      <c r="BH9" s="3"/>
      <c r="BI9" s="3"/>
      <c r="BJ9" s="3"/>
      <c r="BK9" s="3"/>
      <c r="BL9" s="3"/>
      <c r="BM9" s="152" t="s">
        <v>627</v>
      </c>
      <c r="BN9" s="3"/>
      <c r="BO9" s="3" t="s">
        <v>13</v>
      </c>
      <c r="BQ9" s="2" t="s">
        <v>410</v>
      </c>
      <c r="BS9" s="2"/>
    </row>
    <row r="10" spans="2:71" ht="13.5">
      <c r="B10" s="1" t="s">
        <v>346</v>
      </c>
      <c r="C10" s="6"/>
      <c r="D10" s="150"/>
      <c r="E10" s="3"/>
      <c r="F10" s="3" t="s">
        <v>244</v>
      </c>
      <c r="G10" s="3" t="s">
        <v>253</v>
      </c>
      <c r="H10" s="3" t="s">
        <v>259</v>
      </c>
      <c r="I10" s="3" t="s">
        <v>266</v>
      </c>
      <c r="J10" s="151"/>
      <c r="K10" s="151"/>
      <c r="L10" s="151"/>
      <c r="M10" s="3" t="s">
        <v>534</v>
      </c>
      <c r="N10" s="151"/>
      <c r="O10" s="151"/>
      <c r="P10" s="151"/>
      <c r="Q10" s="3" t="s">
        <v>25</v>
      </c>
      <c r="R10" s="3" t="s">
        <v>35</v>
      </c>
      <c r="S10" s="3" t="s">
        <v>44</v>
      </c>
      <c r="T10" s="151"/>
      <c r="U10" s="151"/>
      <c r="V10" s="152" t="s">
        <v>314</v>
      </c>
      <c r="W10" s="3" t="s">
        <v>77</v>
      </c>
      <c r="X10" s="3" t="s">
        <v>296</v>
      </c>
      <c r="Y10" s="3" t="s">
        <v>293</v>
      </c>
      <c r="Z10" s="3" t="s">
        <v>293</v>
      </c>
      <c r="AA10" s="3" t="s">
        <v>105</v>
      </c>
      <c r="AB10" s="3" t="s">
        <v>17</v>
      </c>
      <c r="AC10" s="3"/>
      <c r="AD10" s="3"/>
      <c r="AE10" s="3"/>
      <c r="AF10" s="3" t="s">
        <v>45</v>
      </c>
      <c r="AG10" s="3" t="s">
        <v>138</v>
      </c>
      <c r="AH10" s="3" t="s">
        <v>490</v>
      </c>
      <c r="AI10" s="3"/>
      <c r="AJ10" s="3"/>
      <c r="AK10" s="151"/>
      <c r="AL10" s="3"/>
      <c r="AM10" s="3"/>
      <c r="AN10" s="151"/>
      <c r="AO10" s="3" t="s">
        <v>90</v>
      </c>
      <c r="AP10" s="3" t="s">
        <v>164</v>
      </c>
      <c r="AQ10" s="3" t="s">
        <v>52</v>
      </c>
      <c r="AR10" s="3"/>
      <c r="AS10" s="3"/>
      <c r="AT10" s="3"/>
      <c r="AU10" s="3" t="s">
        <v>163</v>
      </c>
      <c r="AV10" s="3" t="s">
        <v>190</v>
      </c>
      <c r="AW10" s="3" t="s">
        <v>305</v>
      </c>
      <c r="AX10" s="3" t="s">
        <v>201</v>
      </c>
      <c r="AY10" s="3"/>
      <c r="AZ10" s="3" t="s">
        <v>220</v>
      </c>
      <c r="BA10" s="151"/>
      <c r="BB10" s="3"/>
      <c r="BC10" s="3" t="s">
        <v>234</v>
      </c>
      <c r="BD10" s="3" t="s">
        <v>242</v>
      </c>
      <c r="BE10" s="3"/>
      <c r="BF10" s="3"/>
      <c r="BG10" s="151"/>
      <c r="BH10" s="3"/>
      <c r="BI10" s="3"/>
      <c r="BJ10" s="3"/>
      <c r="BK10" s="3"/>
      <c r="BL10" s="3"/>
      <c r="BM10" s="3" t="s">
        <v>628</v>
      </c>
      <c r="BN10" s="3"/>
      <c r="BO10" s="3" t="s">
        <v>524</v>
      </c>
      <c r="BQ10" s="2" t="s">
        <v>409</v>
      </c>
      <c r="BS10" s="2"/>
    </row>
    <row r="11" spans="2:71" ht="13.5">
      <c r="B11" s="1" t="s">
        <v>347</v>
      </c>
      <c r="C11" s="6"/>
      <c r="D11" s="150"/>
      <c r="E11" s="3"/>
      <c r="F11" s="3" t="s">
        <v>319</v>
      </c>
      <c r="G11" s="3" t="s">
        <v>277</v>
      </c>
      <c r="H11" s="3" t="s">
        <v>260</v>
      </c>
      <c r="I11" s="3" t="s">
        <v>261</v>
      </c>
      <c r="J11" s="151"/>
      <c r="K11" s="151"/>
      <c r="L11" s="151"/>
      <c r="M11" s="3" t="s">
        <v>533</v>
      </c>
      <c r="N11" s="151"/>
      <c r="O11" s="151"/>
      <c r="P11" s="151"/>
      <c r="Q11" s="3" t="s">
        <v>26</v>
      </c>
      <c r="R11" s="3" t="s">
        <v>36</v>
      </c>
      <c r="S11" s="3" t="s">
        <v>45</v>
      </c>
      <c r="T11" s="151"/>
      <c r="U11" s="151"/>
      <c r="V11" s="3" t="s">
        <v>65</v>
      </c>
      <c r="W11" s="152" t="s">
        <v>317</v>
      </c>
      <c r="X11" s="3" t="s">
        <v>88</v>
      </c>
      <c r="Y11" s="3" t="s">
        <v>298</v>
      </c>
      <c r="Z11" s="3" t="s">
        <v>298</v>
      </c>
      <c r="AA11" s="3" t="s">
        <v>106</v>
      </c>
      <c r="AB11" s="3" t="s">
        <v>299</v>
      </c>
      <c r="AC11" s="3"/>
      <c r="AD11" s="3"/>
      <c r="AE11" s="3"/>
      <c r="AF11" s="3" t="s">
        <v>46</v>
      </c>
      <c r="AG11" s="3"/>
      <c r="AH11" s="3"/>
      <c r="AI11" s="3"/>
      <c r="AJ11" s="3"/>
      <c r="AK11" s="151"/>
      <c r="AL11" s="3"/>
      <c r="AM11" s="3"/>
      <c r="AN11" s="151"/>
      <c r="AO11" s="3" t="s">
        <v>160</v>
      </c>
      <c r="AP11" s="3" t="s">
        <v>330</v>
      </c>
      <c r="AQ11" s="3" t="s">
        <v>51</v>
      </c>
      <c r="AR11" s="3"/>
      <c r="AS11" s="3"/>
      <c r="AT11" s="3"/>
      <c r="AU11" s="151"/>
      <c r="AV11" s="3" t="s">
        <v>88</v>
      </c>
      <c r="AW11" s="3" t="s">
        <v>306</v>
      </c>
      <c r="AX11" s="3" t="s">
        <v>173</v>
      </c>
      <c r="AY11" s="3"/>
      <c r="AZ11" s="3" t="s">
        <v>308</v>
      </c>
      <c r="BA11" s="151"/>
      <c r="BB11" s="3"/>
      <c r="BC11" s="3"/>
      <c r="BD11" s="3" t="s">
        <v>279</v>
      </c>
      <c r="BE11" s="3"/>
      <c r="BF11" s="3"/>
      <c r="BG11" s="151"/>
      <c r="BH11" s="3"/>
      <c r="BI11" s="3"/>
      <c r="BJ11" s="3"/>
      <c r="BK11" s="3"/>
      <c r="BL11" s="3"/>
      <c r="BM11" s="3"/>
      <c r="BN11" s="3"/>
      <c r="BO11" s="3" t="s">
        <v>1</v>
      </c>
      <c r="BQ11" s="2" t="s">
        <v>408</v>
      </c>
      <c r="BS11" s="2"/>
    </row>
    <row r="12" spans="2:71" ht="13.5">
      <c r="B12" s="1" t="s">
        <v>348</v>
      </c>
      <c r="C12" s="6"/>
      <c r="D12" s="150"/>
      <c r="E12" s="3"/>
      <c r="F12" s="3" t="s">
        <v>571</v>
      </c>
      <c r="G12" s="3" t="s">
        <v>52</v>
      </c>
      <c r="H12" s="3" t="s">
        <v>59</v>
      </c>
      <c r="I12" s="151"/>
      <c r="J12" s="151"/>
      <c r="K12" s="151"/>
      <c r="L12" s="151"/>
      <c r="M12" s="3" t="s">
        <v>531</v>
      </c>
      <c r="N12" s="151"/>
      <c r="O12" s="151"/>
      <c r="P12" s="151"/>
      <c r="Q12" s="3" t="s">
        <v>27</v>
      </c>
      <c r="R12" s="3" t="s">
        <v>37</v>
      </c>
      <c r="S12" s="3" t="s">
        <v>46</v>
      </c>
      <c r="T12" s="151"/>
      <c r="U12" s="151"/>
      <c r="V12" s="3" t="s">
        <v>66</v>
      </c>
      <c r="W12" s="3" t="s">
        <v>81</v>
      </c>
      <c r="X12" s="3" t="s">
        <v>89</v>
      </c>
      <c r="Y12" s="3" t="s">
        <v>95</v>
      </c>
      <c r="Z12" s="3" t="s">
        <v>95</v>
      </c>
      <c r="AA12" s="3" t="s">
        <v>107</v>
      </c>
      <c r="AB12" s="3" t="s">
        <v>50</v>
      </c>
      <c r="AC12" s="3"/>
      <c r="AD12" s="3"/>
      <c r="AE12" s="3"/>
      <c r="AF12" s="3" t="s">
        <v>126</v>
      </c>
      <c r="AG12" s="3"/>
      <c r="AH12" s="3"/>
      <c r="AI12" s="3"/>
      <c r="AJ12" s="3"/>
      <c r="AK12" s="151"/>
      <c r="AL12" s="3"/>
      <c r="AM12" s="3"/>
      <c r="AN12" s="151"/>
      <c r="AO12" s="3" t="s">
        <v>335</v>
      </c>
      <c r="AP12" s="3" t="s">
        <v>165</v>
      </c>
      <c r="AQ12" s="3" t="s">
        <v>303</v>
      </c>
      <c r="AR12" s="3"/>
      <c r="AS12" s="3"/>
      <c r="AT12" s="3"/>
      <c r="AU12" s="151"/>
      <c r="AV12" s="3"/>
      <c r="AW12" s="3" t="s">
        <v>194</v>
      </c>
      <c r="AX12" s="3" t="s">
        <v>202</v>
      </c>
      <c r="AY12" s="3"/>
      <c r="AZ12" s="3" t="s">
        <v>88</v>
      </c>
      <c r="BA12" s="151"/>
      <c r="BB12" s="3"/>
      <c r="BC12" s="3"/>
      <c r="BD12" s="3" t="s">
        <v>274</v>
      </c>
      <c r="BE12" s="3"/>
      <c r="BF12" s="3"/>
      <c r="BG12" s="151"/>
      <c r="BH12" s="3"/>
      <c r="BI12" s="3"/>
      <c r="BJ12" s="3"/>
      <c r="BK12" s="3"/>
      <c r="BL12" s="3"/>
      <c r="BM12" s="3"/>
      <c r="BN12" s="3"/>
      <c r="BO12" s="3" t="s">
        <v>2</v>
      </c>
      <c r="BQ12" s="2" t="s">
        <v>407</v>
      </c>
      <c r="BS12" s="2"/>
    </row>
    <row r="13" spans="2:71" ht="13.5">
      <c r="B13" s="1" t="s">
        <v>349</v>
      </c>
      <c r="C13" s="6"/>
      <c r="D13" s="150"/>
      <c r="E13" s="151"/>
      <c r="F13" s="151"/>
      <c r="G13" s="3" t="s">
        <v>254</v>
      </c>
      <c r="H13" s="3" t="s">
        <v>261</v>
      </c>
      <c r="I13" s="151"/>
      <c r="J13" s="151"/>
      <c r="K13" s="151"/>
      <c r="L13" s="151"/>
      <c r="M13" s="3" t="s">
        <v>530</v>
      </c>
      <c r="N13" s="151"/>
      <c r="O13" s="151"/>
      <c r="P13" s="151"/>
      <c r="Q13" s="3" t="s">
        <v>28</v>
      </c>
      <c r="R13" s="151"/>
      <c r="S13" s="3" t="s">
        <v>47</v>
      </c>
      <c r="T13" s="151"/>
      <c r="U13" s="151"/>
      <c r="V13" s="152" t="s">
        <v>315</v>
      </c>
      <c r="W13" s="3" t="s">
        <v>291</v>
      </c>
      <c r="X13" s="3" t="s">
        <v>90</v>
      </c>
      <c r="Y13" s="3" t="s">
        <v>96</v>
      </c>
      <c r="Z13" s="3" t="s">
        <v>96</v>
      </c>
      <c r="AA13" s="3" t="s">
        <v>108</v>
      </c>
      <c r="AB13" s="3" t="s">
        <v>51</v>
      </c>
      <c r="AC13" s="3"/>
      <c r="AD13" s="3"/>
      <c r="AE13" s="3"/>
      <c r="AF13" s="3" t="s">
        <v>127</v>
      </c>
      <c r="AG13" s="3"/>
      <c r="AH13" s="3"/>
      <c r="AI13" s="3"/>
      <c r="AJ13" s="3"/>
      <c r="AK13" s="151"/>
      <c r="AL13" s="3"/>
      <c r="AM13" s="3"/>
      <c r="AN13" s="151"/>
      <c r="AO13" s="3"/>
      <c r="AP13" s="3"/>
      <c r="AQ13" s="3" t="s">
        <v>171</v>
      </c>
      <c r="AR13" s="3"/>
      <c r="AS13" s="3"/>
      <c r="AT13" s="3"/>
      <c r="AU13" s="151"/>
      <c r="AV13" s="3"/>
      <c r="AW13" s="3"/>
      <c r="AX13" s="3" t="s">
        <v>203</v>
      </c>
      <c r="AY13" s="3"/>
      <c r="AZ13" s="3"/>
      <c r="BA13" s="151"/>
      <c r="BB13" s="3"/>
      <c r="BC13" s="3"/>
      <c r="BD13" s="151"/>
      <c r="BE13" s="3"/>
      <c r="BF13" s="3"/>
      <c r="BG13" s="151"/>
      <c r="BH13" s="3"/>
      <c r="BI13" s="3"/>
      <c r="BJ13" s="3"/>
      <c r="BK13" s="3"/>
      <c r="BL13" s="3"/>
      <c r="BM13" s="3"/>
      <c r="BN13" s="3"/>
      <c r="BO13" s="3" t="s">
        <v>3</v>
      </c>
      <c r="BQ13" s="2" t="s">
        <v>406</v>
      </c>
      <c r="BS13" s="2"/>
    </row>
    <row r="14" spans="2:71" ht="13.5">
      <c r="B14" s="1" t="s">
        <v>350</v>
      </c>
      <c r="C14" s="6"/>
      <c r="D14" s="150"/>
      <c r="E14" s="151"/>
      <c r="F14" s="151"/>
      <c r="G14" s="3" t="s">
        <v>566</v>
      </c>
      <c r="H14" s="151"/>
      <c r="I14" s="151"/>
      <c r="J14" s="151"/>
      <c r="K14" s="151"/>
      <c r="L14" s="151"/>
      <c r="M14" s="3" t="s">
        <v>529</v>
      </c>
      <c r="N14" s="151"/>
      <c r="O14" s="151"/>
      <c r="P14" s="151"/>
      <c r="Q14" s="3" t="s">
        <v>29</v>
      </c>
      <c r="R14" s="151"/>
      <c r="S14" s="3" t="s">
        <v>48</v>
      </c>
      <c r="T14" s="151"/>
      <c r="U14" s="151"/>
      <c r="V14" s="152" t="s">
        <v>316</v>
      </c>
      <c r="W14" s="3" t="s">
        <v>82</v>
      </c>
      <c r="X14" s="152"/>
      <c r="Y14" s="3" t="s">
        <v>97</v>
      </c>
      <c r="Z14" s="3" t="s">
        <v>97</v>
      </c>
      <c r="AA14" s="3"/>
      <c r="AB14" s="3" t="s">
        <v>52</v>
      </c>
      <c r="AC14" s="3"/>
      <c r="AD14" s="3"/>
      <c r="AE14" s="3"/>
      <c r="AF14" s="3" t="s">
        <v>128</v>
      </c>
      <c r="AG14" s="3"/>
      <c r="AH14" s="3"/>
      <c r="AI14" s="3"/>
      <c r="AJ14" s="3"/>
      <c r="AK14" s="151"/>
      <c r="AL14" s="3"/>
      <c r="AM14" s="3"/>
      <c r="AN14" s="151"/>
      <c r="AO14" s="3"/>
      <c r="AP14" s="3"/>
      <c r="AQ14" s="3" t="s">
        <v>172</v>
      </c>
      <c r="AR14" s="3"/>
      <c r="AS14" s="3"/>
      <c r="AT14" s="3"/>
      <c r="AU14" s="151"/>
      <c r="AV14" s="3"/>
      <c r="AW14" s="3"/>
      <c r="AX14" s="3" t="s">
        <v>194</v>
      </c>
      <c r="AY14" s="3"/>
      <c r="AZ14" s="3"/>
      <c r="BA14" s="151"/>
      <c r="BB14" s="3"/>
      <c r="BC14" s="3"/>
      <c r="BD14" s="151"/>
      <c r="BE14" s="3"/>
      <c r="BF14" s="3"/>
      <c r="BG14" s="151"/>
      <c r="BH14" s="3"/>
      <c r="BI14" s="3"/>
      <c r="BJ14" s="3"/>
      <c r="BK14" s="3"/>
      <c r="BL14" s="3"/>
      <c r="BM14" s="3"/>
      <c r="BN14" s="3"/>
      <c r="BO14" s="3" t="s">
        <v>4</v>
      </c>
      <c r="BQ14" s="2" t="s">
        <v>405</v>
      </c>
      <c r="BS14" s="2"/>
    </row>
    <row r="15" spans="2:71" ht="13.5">
      <c r="B15" s="1" t="s">
        <v>351</v>
      </c>
      <c r="C15" s="6"/>
      <c r="D15" s="150"/>
      <c r="E15" s="151"/>
      <c r="F15" s="151"/>
      <c r="G15" s="3" t="s">
        <v>255</v>
      </c>
      <c r="H15" s="151"/>
      <c r="I15" s="151"/>
      <c r="J15" s="151"/>
      <c r="K15" s="151"/>
      <c r="L15" s="151"/>
      <c r="M15" s="3" t="s">
        <v>528</v>
      </c>
      <c r="N15" s="151"/>
      <c r="O15" s="151"/>
      <c r="P15" s="151"/>
      <c r="Q15" s="151"/>
      <c r="R15" s="151"/>
      <c r="S15" s="3" t="s">
        <v>287</v>
      </c>
      <c r="T15" s="151"/>
      <c r="U15" s="151"/>
      <c r="V15" s="3" t="s">
        <v>67</v>
      </c>
      <c r="W15" s="152" t="s">
        <v>318</v>
      </c>
      <c r="X15" s="3"/>
      <c r="Y15" s="3" t="s">
        <v>88</v>
      </c>
      <c r="Z15" s="3" t="s">
        <v>88</v>
      </c>
      <c r="AA15" s="3"/>
      <c r="AB15" s="3" t="s">
        <v>105</v>
      </c>
      <c r="AC15" s="3"/>
      <c r="AD15" s="3"/>
      <c r="AE15" s="3"/>
      <c r="AF15" s="3" t="s">
        <v>108</v>
      </c>
      <c r="AG15" s="3"/>
      <c r="AH15" s="3"/>
      <c r="AI15" s="3"/>
      <c r="AJ15" s="3"/>
      <c r="AK15" s="151"/>
      <c r="AL15" s="3"/>
      <c r="AM15" s="3"/>
      <c r="AN15" s="151"/>
      <c r="AO15" s="3"/>
      <c r="AP15" s="3"/>
      <c r="AQ15" s="3" t="s">
        <v>173</v>
      </c>
      <c r="AR15" s="3"/>
      <c r="AS15" s="3"/>
      <c r="AT15" s="3"/>
      <c r="AU15" s="151"/>
      <c r="AV15" s="3"/>
      <c r="AW15" s="3"/>
      <c r="AX15" s="3" t="s">
        <v>204</v>
      </c>
      <c r="AY15" s="3"/>
      <c r="AZ15" s="3"/>
      <c r="BA15" s="151"/>
      <c r="BB15" s="3"/>
      <c r="BC15" s="3"/>
      <c r="BD15" s="151"/>
      <c r="BE15" s="3"/>
      <c r="BF15" s="3"/>
      <c r="BG15" s="151"/>
      <c r="BH15" s="3"/>
      <c r="BI15" s="3"/>
      <c r="BJ15" s="3"/>
      <c r="BK15" s="3"/>
      <c r="BL15" s="3"/>
      <c r="BM15" s="3"/>
      <c r="BN15" s="3"/>
      <c r="BO15" s="3" t="s">
        <v>5</v>
      </c>
      <c r="BQ15" s="2" t="s">
        <v>404</v>
      </c>
      <c r="BS15" s="2"/>
    </row>
    <row r="16" spans="2:71" ht="13.5">
      <c r="B16" s="1" t="s">
        <v>352</v>
      </c>
      <c r="C16" s="6"/>
      <c r="D16" s="150"/>
      <c r="E16" s="151"/>
      <c r="F16" s="151"/>
      <c r="G16" s="3" t="s">
        <v>278</v>
      </c>
      <c r="H16" s="151"/>
      <c r="I16" s="151"/>
      <c r="J16" s="151"/>
      <c r="K16" s="151"/>
      <c r="L16" s="151"/>
      <c r="M16" s="151"/>
      <c r="N16" s="151"/>
      <c r="O16" s="151"/>
      <c r="P16" s="151"/>
      <c r="Q16" s="151"/>
      <c r="R16" s="151"/>
      <c r="S16" s="3" t="s">
        <v>49</v>
      </c>
      <c r="T16" s="151"/>
      <c r="U16" s="151"/>
      <c r="V16" s="3" t="s">
        <v>68</v>
      </c>
      <c r="W16" s="3" t="s">
        <v>83</v>
      </c>
      <c r="X16" s="3"/>
      <c r="Y16" s="3"/>
      <c r="Z16" s="3"/>
      <c r="AA16" s="3"/>
      <c r="AB16" s="3" t="s">
        <v>49</v>
      </c>
      <c r="AC16" s="3"/>
      <c r="AD16" s="3"/>
      <c r="AE16" s="3"/>
      <c r="AF16" s="3" t="s">
        <v>129</v>
      </c>
      <c r="AG16" s="3"/>
      <c r="AH16" s="3"/>
      <c r="AI16" s="3"/>
      <c r="AJ16" s="3"/>
      <c r="AK16" s="151"/>
      <c r="AL16" s="3"/>
      <c r="AM16" s="3"/>
      <c r="AN16" s="151"/>
      <c r="AO16" s="3"/>
      <c r="AP16" s="3"/>
      <c r="AQ16" s="3"/>
      <c r="AR16" s="3"/>
      <c r="AS16" s="3"/>
      <c r="AT16" s="3"/>
      <c r="AU16" s="151"/>
      <c r="AV16" s="3"/>
      <c r="AW16" s="3"/>
      <c r="AX16" s="3" t="s">
        <v>205</v>
      </c>
      <c r="AY16" s="3"/>
      <c r="AZ16" s="3"/>
      <c r="BA16" s="151"/>
      <c r="BB16" s="3"/>
      <c r="BC16" s="3"/>
      <c r="BD16" s="151"/>
      <c r="BE16" s="3"/>
      <c r="BF16" s="3"/>
      <c r="BG16" s="151"/>
      <c r="BH16" s="3"/>
      <c r="BI16" s="3"/>
      <c r="BJ16" s="3"/>
      <c r="BK16" s="3"/>
      <c r="BL16" s="3"/>
      <c r="BM16" s="3"/>
      <c r="BN16" s="3"/>
      <c r="BO16" s="151"/>
      <c r="BQ16" s="2" t="s">
        <v>403</v>
      </c>
      <c r="BS16" s="2"/>
    </row>
    <row r="17" spans="2:71" ht="13.5">
      <c r="B17" s="1" t="s">
        <v>353</v>
      </c>
      <c r="C17" s="6"/>
      <c r="D17" s="150"/>
      <c r="E17" s="151"/>
      <c r="F17" s="151"/>
      <c r="G17" s="3" t="s">
        <v>279</v>
      </c>
      <c r="H17" s="151"/>
      <c r="I17" s="151"/>
      <c r="J17" s="151"/>
      <c r="K17" s="151"/>
      <c r="L17" s="151"/>
      <c r="M17" s="151"/>
      <c r="N17" s="151"/>
      <c r="O17" s="151"/>
      <c r="P17" s="151"/>
      <c r="Q17" s="151"/>
      <c r="R17" s="151"/>
      <c r="S17" s="3" t="s">
        <v>50</v>
      </c>
      <c r="T17" s="151"/>
      <c r="U17" s="151"/>
      <c r="V17" s="3" t="s">
        <v>69</v>
      </c>
      <c r="W17" s="3" t="s">
        <v>84</v>
      </c>
      <c r="X17" s="3"/>
      <c r="Y17" s="3"/>
      <c r="Z17" s="3"/>
      <c r="AA17" s="3"/>
      <c r="AB17" s="3" t="s">
        <v>111</v>
      </c>
      <c r="AC17" s="3"/>
      <c r="AD17" s="3"/>
      <c r="AE17" s="3"/>
      <c r="AF17" s="3" t="s">
        <v>130</v>
      </c>
      <c r="AG17" s="3"/>
      <c r="AH17" s="3"/>
      <c r="AI17" s="3"/>
      <c r="AJ17" s="3"/>
      <c r="AK17" s="151"/>
      <c r="AL17" s="3"/>
      <c r="AM17" s="3"/>
      <c r="AN17" s="151"/>
      <c r="AO17" s="3"/>
      <c r="AP17" s="3"/>
      <c r="AQ17" s="3"/>
      <c r="AR17" s="3"/>
      <c r="AS17" s="3"/>
      <c r="AT17" s="3"/>
      <c r="AU17" s="151"/>
      <c r="AV17" s="3"/>
      <c r="AW17" s="3"/>
      <c r="AX17" s="3" t="s">
        <v>306</v>
      </c>
      <c r="AY17" s="3"/>
      <c r="AZ17" s="3"/>
      <c r="BA17" s="151"/>
      <c r="BB17" s="3"/>
      <c r="BC17" s="3"/>
      <c r="BD17" s="151"/>
      <c r="BE17" s="3"/>
      <c r="BF17" s="3"/>
      <c r="BG17" s="151"/>
      <c r="BH17" s="3"/>
      <c r="BI17" s="3"/>
      <c r="BJ17" s="3"/>
      <c r="BK17" s="3"/>
      <c r="BL17" s="3"/>
      <c r="BM17" s="3"/>
      <c r="BN17" s="3"/>
      <c r="BO17" s="151"/>
      <c r="BQ17" s="2" t="s">
        <v>402</v>
      </c>
      <c r="BS17" s="2"/>
    </row>
    <row r="18" spans="2:71" ht="13.5">
      <c r="B18" s="1" t="s">
        <v>354</v>
      </c>
      <c r="C18" s="6"/>
      <c r="D18" s="150"/>
      <c r="E18" s="151"/>
      <c r="F18" s="151"/>
      <c r="G18" s="3" t="s">
        <v>280</v>
      </c>
      <c r="H18" s="151"/>
      <c r="I18" s="151"/>
      <c r="J18" s="151"/>
      <c r="K18" s="151"/>
      <c r="L18" s="151"/>
      <c r="M18" s="151"/>
      <c r="N18" s="151"/>
      <c r="O18" s="151"/>
      <c r="P18" s="151"/>
      <c r="Q18" s="151"/>
      <c r="R18" s="151"/>
      <c r="S18" s="3" t="s">
        <v>51</v>
      </c>
      <c r="T18" s="151"/>
      <c r="U18" s="151"/>
      <c r="V18" s="152" t="s">
        <v>322</v>
      </c>
      <c r="W18" s="152"/>
      <c r="X18" s="152"/>
      <c r="Y18" s="152"/>
      <c r="Z18" s="152"/>
      <c r="AA18" s="152"/>
      <c r="AB18" s="152"/>
      <c r="AC18" s="152"/>
      <c r="AD18" s="152"/>
      <c r="AE18" s="152"/>
      <c r="AF18" s="3" t="s">
        <v>131</v>
      </c>
      <c r="AG18" s="152"/>
      <c r="AH18" s="152"/>
      <c r="AI18" s="152"/>
      <c r="AJ18" s="152"/>
      <c r="AK18" s="151"/>
      <c r="AL18" s="152"/>
      <c r="AM18" s="152"/>
      <c r="AN18" s="151"/>
      <c r="AO18" s="152"/>
      <c r="AP18" s="152"/>
      <c r="AQ18" s="3"/>
      <c r="AR18" s="3"/>
      <c r="AS18" s="152"/>
      <c r="AT18" s="152"/>
      <c r="AU18" s="151"/>
      <c r="AV18" s="152"/>
      <c r="AW18" s="152"/>
      <c r="AX18" s="3" t="s">
        <v>305</v>
      </c>
      <c r="AY18" s="152"/>
      <c r="AZ18" s="152"/>
      <c r="BA18" s="151"/>
      <c r="BB18" s="152"/>
      <c r="BC18" s="152"/>
      <c r="BD18" s="151"/>
      <c r="BE18" s="152"/>
      <c r="BF18" s="152"/>
      <c r="BG18" s="151"/>
      <c r="BH18" s="152"/>
      <c r="BI18" s="152"/>
      <c r="BJ18" s="152"/>
      <c r="BK18" s="152"/>
      <c r="BL18" s="152"/>
      <c r="BM18" s="152"/>
      <c r="BN18" s="152"/>
      <c r="BO18" s="151"/>
      <c r="BQ18" s="2" t="s">
        <v>401</v>
      </c>
      <c r="BS18" s="2"/>
    </row>
    <row r="19" spans="2:71" ht="13.5">
      <c r="B19" s="1" t="s">
        <v>355</v>
      </c>
      <c r="C19" s="6"/>
      <c r="D19" s="150"/>
      <c r="E19" s="151"/>
      <c r="F19" s="151"/>
      <c r="G19" s="151"/>
      <c r="H19" s="151"/>
      <c r="I19" s="151"/>
      <c r="J19" s="151"/>
      <c r="K19" s="151"/>
      <c r="L19" s="151"/>
      <c r="M19" s="151"/>
      <c r="N19" s="151"/>
      <c r="O19" s="151"/>
      <c r="P19" s="151"/>
      <c r="Q19" s="151"/>
      <c r="R19" s="151"/>
      <c r="S19" s="3" t="s">
        <v>52</v>
      </c>
      <c r="T19" s="151"/>
      <c r="U19" s="151"/>
      <c r="V19" s="3" t="s">
        <v>70</v>
      </c>
      <c r="W19" s="3"/>
      <c r="X19" s="3"/>
      <c r="Y19" s="3"/>
      <c r="Z19" s="3"/>
      <c r="AA19" s="3"/>
      <c r="AB19" s="3"/>
      <c r="AC19" s="3"/>
      <c r="AD19" s="3"/>
      <c r="AE19" s="3"/>
      <c r="AF19" s="3" t="s">
        <v>121</v>
      </c>
      <c r="AG19" s="3"/>
      <c r="AH19" s="3"/>
      <c r="AI19" s="3"/>
      <c r="AJ19" s="3"/>
      <c r="AK19" s="151"/>
      <c r="AL19" s="3"/>
      <c r="AM19" s="3"/>
      <c r="AN19" s="151"/>
      <c r="AO19" s="3"/>
      <c r="AP19" s="3"/>
      <c r="AQ19" s="151"/>
      <c r="AR19" s="151"/>
      <c r="AS19" s="3"/>
      <c r="AT19" s="3"/>
      <c r="AU19" s="151"/>
      <c r="AV19" s="3"/>
      <c r="AW19" s="3"/>
      <c r="AX19" s="3" t="s">
        <v>206</v>
      </c>
      <c r="AY19" s="3"/>
      <c r="AZ19" s="3"/>
      <c r="BA19" s="151"/>
      <c r="BB19" s="3"/>
      <c r="BC19" s="3"/>
      <c r="BD19" s="151"/>
      <c r="BE19" s="3"/>
      <c r="BF19" s="3"/>
      <c r="BG19" s="151"/>
      <c r="BH19" s="3"/>
      <c r="BI19" s="3"/>
      <c r="BJ19" s="3"/>
      <c r="BK19" s="3"/>
      <c r="BL19" s="3"/>
      <c r="BM19" s="3"/>
      <c r="BN19" s="3"/>
      <c r="BO19" s="151"/>
      <c r="BQ19" s="2" t="s">
        <v>400</v>
      </c>
      <c r="BS19" s="2"/>
    </row>
    <row r="20" spans="2:71" ht="13.5">
      <c r="B20" s="1" t="s">
        <v>356</v>
      </c>
      <c r="C20" s="6"/>
      <c r="D20" s="150"/>
      <c r="E20" s="151"/>
      <c r="F20" s="151"/>
      <c r="G20" s="151"/>
      <c r="H20" s="151"/>
      <c r="I20" s="151"/>
      <c r="J20" s="151"/>
      <c r="K20" s="151"/>
      <c r="L20" s="151"/>
      <c r="M20" s="151"/>
      <c r="N20" s="151"/>
      <c r="O20" s="151"/>
      <c r="P20" s="151"/>
      <c r="Q20" s="151"/>
      <c r="R20" s="151"/>
      <c r="S20" s="151"/>
      <c r="T20" s="151"/>
      <c r="U20" s="151"/>
      <c r="V20" s="3" t="s">
        <v>71</v>
      </c>
      <c r="W20" s="3"/>
      <c r="X20" s="3"/>
      <c r="Y20" s="3"/>
      <c r="Z20" s="3"/>
      <c r="AA20" s="3"/>
      <c r="AB20" s="3"/>
      <c r="AC20" s="3"/>
      <c r="AD20" s="3"/>
      <c r="AE20" s="3"/>
      <c r="AF20" s="3" t="s">
        <v>132</v>
      </c>
      <c r="AG20" s="3"/>
      <c r="AH20" s="3"/>
      <c r="AI20" s="3"/>
      <c r="AJ20" s="3"/>
      <c r="AK20" s="151"/>
      <c r="AL20" s="3"/>
      <c r="AM20" s="3"/>
      <c r="AN20" s="151"/>
      <c r="AO20" s="3"/>
      <c r="AP20" s="3"/>
      <c r="AQ20" s="151"/>
      <c r="AR20" s="151"/>
      <c r="AS20" s="3"/>
      <c r="AT20" s="3"/>
      <c r="AU20" s="151"/>
      <c r="AV20" s="3"/>
      <c r="AW20" s="3"/>
      <c r="AX20" s="3" t="s">
        <v>307</v>
      </c>
      <c r="AY20" s="3"/>
      <c r="AZ20" s="3"/>
      <c r="BA20" s="151"/>
      <c r="BB20" s="3"/>
      <c r="BC20" s="3"/>
      <c r="BD20" s="151"/>
      <c r="BE20" s="3"/>
      <c r="BF20" s="3"/>
      <c r="BG20" s="151"/>
      <c r="BH20" s="3"/>
      <c r="BI20" s="3"/>
      <c r="BJ20" s="3"/>
      <c r="BK20" s="3"/>
      <c r="BL20" s="3"/>
      <c r="BM20" s="3"/>
      <c r="BN20" s="3"/>
      <c r="BO20" s="151"/>
      <c r="BQ20" s="2" t="s">
        <v>399</v>
      </c>
      <c r="BS20" s="2"/>
    </row>
    <row r="21" spans="2:71" ht="13.5">
      <c r="B21" s="1" t="s">
        <v>357</v>
      </c>
      <c r="C21" s="6"/>
      <c r="D21" s="150"/>
      <c r="E21" s="151"/>
      <c r="F21" s="151"/>
      <c r="G21" s="151"/>
      <c r="H21" s="151"/>
      <c r="I21" s="151"/>
      <c r="J21" s="151"/>
      <c r="K21" s="151"/>
      <c r="L21" s="151"/>
      <c r="M21" s="151"/>
      <c r="N21" s="151"/>
      <c r="O21" s="151"/>
      <c r="P21" s="151"/>
      <c r="Q21" s="151"/>
      <c r="R21" s="151"/>
      <c r="S21" s="151"/>
      <c r="T21" s="151"/>
      <c r="U21" s="151"/>
      <c r="V21" s="3" t="s">
        <v>72</v>
      </c>
      <c r="W21" s="3"/>
      <c r="X21" s="3"/>
      <c r="Y21" s="3"/>
      <c r="Z21" s="3"/>
      <c r="AA21" s="3"/>
      <c r="AB21" s="3"/>
      <c r="AC21" s="3"/>
      <c r="AD21" s="3"/>
      <c r="AE21" s="3"/>
      <c r="AF21" s="3" t="s">
        <v>334</v>
      </c>
      <c r="AG21" s="3"/>
      <c r="AH21" s="3"/>
      <c r="AI21" s="3"/>
      <c r="AJ21" s="3"/>
      <c r="AK21" s="151"/>
      <c r="AL21" s="3"/>
      <c r="AM21" s="3"/>
      <c r="AN21" s="151"/>
      <c r="AO21" s="3"/>
      <c r="AP21" s="3"/>
      <c r="AQ21" s="151"/>
      <c r="AR21" s="151"/>
      <c r="AS21" s="3"/>
      <c r="AT21" s="3"/>
      <c r="AU21" s="151"/>
      <c r="AV21" s="3"/>
      <c r="AW21" s="3"/>
      <c r="AX21" s="3" t="s">
        <v>294</v>
      </c>
      <c r="AY21" s="3"/>
      <c r="AZ21" s="3"/>
      <c r="BA21" s="151"/>
      <c r="BB21" s="3"/>
      <c r="BC21" s="3"/>
      <c r="BD21" s="151"/>
      <c r="BE21" s="3"/>
      <c r="BF21" s="3"/>
      <c r="BG21" s="151"/>
      <c r="BH21" s="3"/>
      <c r="BI21" s="3"/>
      <c r="BJ21" s="3"/>
      <c r="BK21" s="3"/>
      <c r="BL21" s="3"/>
      <c r="BM21" s="3"/>
      <c r="BN21" s="3"/>
      <c r="BO21" s="151"/>
      <c r="BQ21" s="2" t="s">
        <v>398</v>
      </c>
      <c r="BS21" s="2"/>
    </row>
    <row r="22" spans="2:71" ht="13.5">
      <c r="B22" s="1" t="s">
        <v>358</v>
      </c>
      <c r="C22" s="6"/>
      <c r="D22" s="150"/>
      <c r="E22" s="151"/>
      <c r="F22" s="151"/>
      <c r="G22" s="151"/>
      <c r="H22" s="151"/>
      <c r="I22" s="151"/>
      <c r="J22" s="151"/>
      <c r="K22" s="151"/>
      <c r="L22" s="151"/>
      <c r="M22" s="151"/>
      <c r="N22" s="151"/>
      <c r="O22" s="151"/>
      <c r="P22" s="151"/>
      <c r="Q22" s="151"/>
      <c r="R22" s="151"/>
      <c r="S22" s="151"/>
      <c r="T22" s="151"/>
      <c r="U22" s="151"/>
      <c r="V22" s="3" t="s">
        <v>73</v>
      </c>
      <c r="W22" s="3"/>
      <c r="X22" s="3"/>
      <c r="Y22" s="3"/>
      <c r="Z22" s="3"/>
      <c r="AA22" s="3"/>
      <c r="AB22" s="3"/>
      <c r="AC22" s="3"/>
      <c r="AD22" s="3"/>
      <c r="AE22" s="3"/>
      <c r="AF22" s="3" t="s">
        <v>133</v>
      </c>
      <c r="AG22" s="3"/>
      <c r="AH22" s="3"/>
      <c r="AI22" s="3"/>
      <c r="AJ22" s="3"/>
      <c r="AK22" s="151"/>
      <c r="AL22" s="3"/>
      <c r="AM22" s="3"/>
      <c r="AN22" s="151"/>
      <c r="AO22" s="3"/>
      <c r="AP22" s="3"/>
      <c r="AQ22" s="151"/>
      <c r="AR22" s="151"/>
      <c r="AS22" s="3"/>
      <c r="AT22" s="3"/>
      <c r="AU22" s="151"/>
      <c r="AV22" s="3"/>
      <c r="AW22" s="3"/>
      <c r="AX22" s="3" t="s">
        <v>295</v>
      </c>
      <c r="AY22" s="3"/>
      <c r="AZ22" s="3"/>
      <c r="BA22" s="151"/>
      <c r="BB22" s="3"/>
      <c r="BC22" s="3"/>
      <c r="BD22" s="151"/>
      <c r="BE22" s="3"/>
      <c r="BF22" s="3"/>
      <c r="BG22" s="151"/>
      <c r="BH22" s="3"/>
      <c r="BI22" s="3"/>
      <c r="BJ22" s="3"/>
      <c r="BK22" s="3"/>
      <c r="BL22" s="3"/>
      <c r="BM22" s="3"/>
      <c r="BN22" s="3"/>
      <c r="BO22" s="151"/>
      <c r="BQ22" s="2" t="s">
        <v>397</v>
      </c>
      <c r="BS22" s="2"/>
    </row>
    <row r="23" spans="2:71" ht="13.5">
      <c r="B23" s="1" t="s">
        <v>359</v>
      </c>
      <c r="C23" s="6"/>
      <c r="D23" s="150"/>
      <c r="E23" s="151"/>
      <c r="F23" s="151"/>
      <c r="G23" s="151"/>
      <c r="H23" s="151"/>
      <c r="I23" s="151"/>
      <c r="J23" s="151"/>
      <c r="K23" s="151"/>
      <c r="L23" s="151"/>
      <c r="M23" s="151"/>
      <c r="N23" s="151"/>
      <c r="O23" s="151"/>
      <c r="P23" s="151"/>
      <c r="Q23" s="151"/>
      <c r="R23" s="151"/>
      <c r="S23" s="151"/>
      <c r="T23" s="151"/>
      <c r="U23" s="151"/>
      <c r="V23" s="3" t="s">
        <v>74</v>
      </c>
      <c r="W23" s="3"/>
      <c r="X23" s="3"/>
      <c r="Y23" s="3"/>
      <c r="Z23" s="3"/>
      <c r="AA23" s="3"/>
      <c r="AB23" s="3"/>
      <c r="AC23" s="3"/>
      <c r="AD23" s="3"/>
      <c r="AE23" s="3"/>
      <c r="AF23" s="3" t="s">
        <v>134</v>
      </c>
      <c r="AG23" s="3"/>
      <c r="AH23" s="3"/>
      <c r="AI23" s="3"/>
      <c r="AJ23" s="3"/>
      <c r="AK23" s="151"/>
      <c r="AL23" s="3"/>
      <c r="AM23" s="3"/>
      <c r="AN23" s="151"/>
      <c r="AO23" s="3"/>
      <c r="AP23" s="3"/>
      <c r="AQ23" s="151"/>
      <c r="AR23" s="151"/>
      <c r="AS23" s="3"/>
      <c r="AT23" s="3"/>
      <c r="AU23" s="151"/>
      <c r="AV23" s="3"/>
      <c r="AW23" s="3"/>
      <c r="AX23" s="3" t="s">
        <v>207</v>
      </c>
      <c r="AY23" s="3"/>
      <c r="AZ23" s="3"/>
      <c r="BA23" s="151"/>
      <c r="BB23" s="3"/>
      <c r="BC23" s="3"/>
      <c r="BD23" s="151"/>
      <c r="BE23" s="3"/>
      <c r="BF23" s="3"/>
      <c r="BG23" s="151"/>
      <c r="BH23" s="3"/>
      <c r="BI23" s="3"/>
      <c r="BJ23" s="3"/>
      <c r="BK23" s="3"/>
      <c r="BL23" s="3"/>
      <c r="BM23" s="3"/>
      <c r="BN23" s="3"/>
      <c r="BO23" s="151"/>
      <c r="BQ23" s="2" t="s">
        <v>396</v>
      </c>
      <c r="BS23" s="2"/>
    </row>
    <row r="24" spans="2:71" ht="13.5">
      <c r="B24" s="1" t="s">
        <v>360</v>
      </c>
      <c r="C24" s="6"/>
      <c r="D24" s="150"/>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3" t="s">
        <v>208</v>
      </c>
      <c r="AY24" s="151"/>
      <c r="AZ24" s="151"/>
      <c r="BA24" s="151"/>
      <c r="BB24" s="151"/>
      <c r="BC24" s="151"/>
      <c r="BD24" s="151"/>
      <c r="BE24" s="151"/>
      <c r="BF24" s="151"/>
      <c r="BG24" s="151"/>
      <c r="BH24" s="151"/>
      <c r="BI24" s="151"/>
      <c r="BJ24" s="151"/>
      <c r="BK24" s="151"/>
      <c r="BL24" s="151"/>
      <c r="BM24" s="151"/>
      <c r="BN24" s="151"/>
      <c r="BO24" s="151"/>
      <c r="BQ24" s="2" t="s">
        <v>395</v>
      </c>
      <c r="BS24" s="2"/>
    </row>
    <row r="25" spans="2:71" ht="13.5">
      <c r="B25" s="1" t="s">
        <v>361</v>
      </c>
      <c r="C25" s="6"/>
      <c r="D25" s="150"/>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3" t="s">
        <v>209</v>
      </c>
      <c r="AY25" s="151"/>
      <c r="AZ25" s="151"/>
      <c r="BA25" s="151"/>
      <c r="BB25" s="151"/>
      <c r="BC25" s="151"/>
      <c r="BD25" s="151"/>
      <c r="BE25" s="151"/>
      <c r="BF25" s="151"/>
      <c r="BG25" s="151"/>
      <c r="BH25" s="151"/>
      <c r="BI25" s="151"/>
      <c r="BJ25" s="151"/>
      <c r="BK25" s="151"/>
      <c r="BL25" s="151"/>
      <c r="BM25" s="151"/>
      <c r="BN25" s="151"/>
      <c r="BO25" s="151"/>
      <c r="BQ25" s="2" t="s">
        <v>394</v>
      </c>
      <c r="BS25" s="2"/>
    </row>
    <row r="26" spans="2:71" ht="13.5">
      <c r="B26" s="1" t="s">
        <v>362</v>
      </c>
      <c r="C26" s="6"/>
      <c r="D26" s="150"/>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3" t="s">
        <v>50</v>
      </c>
      <c r="AY26" s="151"/>
      <c r="AZ26" s="151"/>
      <c r="BA26" s="151"/>
      <c r="BB26" s="151"/>
      <c r="BC26" s="151"/>
      <c r="BD26" s="151"/>
      <c r="BE26" s="151"/>
      <c r="BF26" s="151"/>
      <c r="BG26" s="151"/>
      <c r="BH26" s="151"/>
      <c r="BI26" s="151"/>
      <c r="BJ26" s="151"/>
      <c r="BK26" s="151"/>
      <c r="BL26" s="151"/>
      <c r="BM26" s="151"/>
      <c r="BN26" s="151"/>
      <c r="BO26" s="151"/>
      <c r="BQ26" s="2" t="s">
        <v>393</v>
      </c>
      <c r="BS26" s="2"/>
    </row>
    <row r="27" spans="2:71" ht="13.5">
      <c r="B27" s="1" t="s">
        <v>363</v>
      </c>
      <c r="C27" s="6"/>
      <c r="D27" s="150"/>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Q27" s="2" t="s">
        <v>392</v>
      </c>
      <c r="BS27" s="2"/>
    </row>
    <row r="28" spans="2:71" ht="13.5">
      <c r="B28" s="1" t="s">
        <v>364</v>
      </c>
      <c r="C28" s="6"/>
      <c r="D28" s="150"/>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Q28" s="16" t="s">
        <v>418</v>
      </c>
      <c r="BS28" s="2"/>
    </row>
    <row r="29" spans="2:71" ht="13.5">
      <c r="B29" s="1" t="s">
        <v>365</v>
      </c>
      <c r="C29" s="6"/>
      <c r="D29" s="1"/>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Q29" s="16" t="s">
        <v>419</v>
      </c>
      <c r="BS29" s="2"/>
    </row>
    <row r="30" spans="2:71" ht="13.5">
      <c r="B30" s="1" t="s">
        <v>366</v>
      </c>
      <c r="C30" s="6"/>
      <c r="D30" s="1"/>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Q30" s="16" t="s">
        <v>420</v>
      </c>
      <c r="BS30" s="2"/>
    </row>
    <row r="31" spans="2:71" ht="13.5">
      <c r="B31" s="1" t="s">
        <v>367</v>
      </c>
      <c r="C31" s="6"/>
      <c r="D31" s="1"/>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Q31" s="16" t="s">
        <v>421</v>
      </c>
      <c r="BS31" s="2"/>
    </row>
    <row r="32" spans="2:71" ht="13.5">
      <c r="B32" s="1" t="s">
        <v>368</v>
      </c>
      <c r="C32" s="6"/>
      <c r="D32" s="1"/>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Q32" s="16" t="s">
        <v>422</v>
      </c>
      <c r="BS32" s="2"/>
    </row>
    <row r="33" spans="2:71" ht="13.5">
      <c r="B33" s="1" t="s">
        <v>369</v>
      </c>
      <c r="C33" s="6"/>
      <c r="D33" s="1"/>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Q33" s="16" t="s">
        <v>423</v>
      </c>
      <c r="BS33" s="2"/>
    </row>
    <row r="34" spans="2:71" ht="13.5">
      <c r="B34" s="1" t="s">
        <v>370</v>
      </c>
      <c r="C34" s="6"/>
      <c r="D34" s="1"/>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Q34" s="16" t="s">
        <v>424</v>
      </c>
      <c r="BS34" s="2"/>
    </row>
    <row r="35" spans="2:71" ht="13.5">
      <c r="B35" s="1" t="s">
        <v>371</v>
      </c>
      <c r="C35" s="6"/>
      <c r="D35" s="1"/>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Q35" s="2"/>
      <c r="BS35" s="2"/>
    </row>
    <row r="36" spans="2:71" ht="13.5">
      <c r="B36" s="1" t="s">
        <v>372</v>
      </c>
      <c r="C36" s="6"/>
      <c r="D36" s="1"/>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Q36" s="2"/>
      <c r="BS36" s="2"/>
    </row>
    <row r="37" spans="2:71" ht="13.5">
      <c r="B37" s="1" t="s">
        <v>373</v>
      </c>
      <c r="C37" s="6"/>
      <c r="D37" s="1"/>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Q37" s="2"/>
      <c r="BS37" s="2"/>
    </row>
    <row r="38" spans="2:71" ht="13.5">
      <c r="B38" s="1" t="s">
        <v>374</v>
      </c>
      <c r="C38" s="6"/>
      <c r="D38" s="1"/>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Q38" s="2"/>
      <c r="BS38" s="2"/>
    </row>
    <row r="39" spans="2:71" ht="13.5">
      <c r="B39" s="1" t="s">
        <v>375</v>
      </c>
      <c r="C39" s="6"/>
      <c r="D39" s="1"/>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Q39" s="2"/>
      <c r="BS39" s="2"/>
    </row>
    <row r="40" spans="2:71" ht="13.5">
      <c r="B40" s="1" t="s">
        <v>382</v>
      </c>
      <c r="C40" s="6"/>
      <c r="D40" s="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Q40" s="2"/>
      <c r="BS40" s="2"/>
    </row>
    <row r="41" spans="2:71" ht="13.5">
      <c r="B41" s="2"/>
      <c r="C41" s="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Q41" s="2"/>
      <c r="BS41" s="2"/>
    </row>
    <row r="42" spans="4:71" ht="1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Q42" s="2"/>
      <c r="BS42" s="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451"/>
  <sheetViews>
    <sheetView view="pageBreakPreview" zoomScale="115" zoomScaleSheetLayoutView="115" zoomScalePageLayoutView="0" workbookViewId="0" topLeftCell="A1">
      <selection activeCell="B1" sqref="B1"/>
    </sheetView>
  </sheetViews>
  <sheetFormatPr defaultColWidth="9.00390625" defaultRowHeight="13.5" customHeight="1"/>
  <cols>
    <col min="1" max="1" width="1.625" style="17" customWidth="1"/>
    <col min="2" max="3" width="15.625" style="17" customWidth="1"/>
    <col min="4" max="4" width="20.625" style="17" customWidth="1"/>
    <col min="5" max="5" width="8.125" style="19" customWidth="1"/>
    <col min="6" max="6" width="8.125" style="18" customWidth="1"/>
    <col min="7" max="7" width="10.50390625" style="17" customWidth="1"/>
    <col min="8" max="9" width="25.625" style="17" customWidth="1"/>
    <col min="10" max="10" width="1.625" style="17" customWidth="1"/>
    <col min="11" max="12" width="48.875" style="17" bestFit="1" customWidth="1"/>
    <col min="13" max="13" width="48.875" style="17" customWidth="1"/>
    <col min="14" max="14" width="0" style="17" hidden="1" customWidth="1"/>
    <col min="15" max="15" width="9.00390625" style="17" customWidth="1"/>
    <col min="16" max="16" width="12.25390625" style="17" bestFit="1" customWidth="1"/>
    <col min="17" max="17" width="12.75390625" style="17" bestFit="1" customWidth="1"/>
    <col min="18" max="16384" width="9.00390625" style="17" customWidth="1"/>
  </cols>
  <sheetData>
    <row r="1" spans="2:9" ht="13.5" customHeight="1">
      <c r="B1" s="142" t="s">
        <v>591</v>
      </c>
      <c r="C1" s="140"/>
      <c r="D1" s="140"/>
      <c r="E1" s="140"/>
      <c r="F1" s="141"/>
      <c r="G1" s="140"/>
      <c r="H1" s="140"/>
      <c r="I1" s="140"/>
    </row>
    <row r="2" spans="9:17" ht="13.5" customHeight="1">
      <c r="I2" s="139" t="s">
        <v>590</v>
      </c>
      <c r="Q2" s="143"/>
    </row>
    <row r="3" spans="2:17" s="19" customFormat="1" ht="18.75" customHeight="1">
      <c r="B3" s="156" t="s">
        <v>589</v>
      </c>
      <c r="C3" s="157"/>
      <c r="D3" s="156" t="s">
        <v>588</v>
      </c>
      <c r="E3" s="158"/>
      <c r="F3" s="157"/>
      <c r="G3" s="156" t="s">
        <v>587</v>
      </c>
      <c r="H3" s="158"/>
      <c r="I3" s="157"/>
      <c r="Q3" s="144"/>
    </row>
    <row r="4" spans="2:17" s="19" customFormat="1" ht="15" customHeight="1">
      <c r="B4" s="137" t="s">
        <v>586</v>
      </c>
      <c r="C4" s="135" t="s">
        <v>585</v>
      </c>
      <c r="D4" s="137" t="s">
        <v>584</v>
      </c>
      <c r="E4" s="136" t="s">
        <v>583</v>
      </c>
      <c r="F4" s="138" t="s">
        <v>582</v>
      </c>
      <c r="G4" s="137" t="s">
        <v>581</v>
      </c>
      <c r="H4" s="136" t="s">
        <v>580</v>
      </c>
      <c r="I4" s="135" t="s">
        <v>579</v>
      </c>
      <c r="K4" s="145" t="s">
        <v>376</v>
      </c>
      <c r="L4" s="145" t="s">
        <v>381</v>
      </c>
      <c r="M4" s="145" t="s">
        <v>596</v>
      </c>
      <c r="N4" s="19" t="s">
        <v>597</v>
      </c>
      <c r="O4" s="145" t="s">
        <v>588</v>
      </c>
      <c r="P4" s="145" t="s">
        <v>652</v>
      </c>
      <c r="Q4" s="145" t="s">
        <v>653</v>
      </c>
    </row>
    <row r="5" spans="2:17" ht="13.5" customHeight="1">
      <c r="B5" s="65" t="s">
        <v>549</v>
      </c>
      <c r="C5" s="60"/>
      <c r="D5" s="65" t="s">
        <v>578</v>
      </c>
      <c r="E5" s="64">
        <v>50</v>
      </c>
      <c r="F5" s="114" t="s">
        <v>427</v>
      </c>
      <c r="G5" s="65" t="s">
        <v>577</v>
      </c>
      <c r="H5" s="61"/>
      <c r="I5" s="60"/>
      <c r="K5" s="146" t="str">
        <f>B5</f>
        <v>建物</v>
      </c>
      <c r="L5" s="147" t="s">
        <v>599</v>
      </c>
      <c r="M5" s="17" t="str">
        <f>K5&amp;L5</f>
        <v>建物事務所用</v>
      </c>
      <c r="N5" s="149" t="e">
        <f>COUNTIF(#REF!,'固定資産整理簿'!M5)</f>
        <v>#REF!</v>
      </c>
      <c r="O5" s="17">
        <f>E5</f>
        <v>50</v>
      </c>
      <c r="P5" s="147" t="str">
        <f>B5</f>
        <v>建物</v>
      </c>
      <c r="Q5" s="17">
        <f>COUNTIF('資産区分'!$A$2:$A$13,'固定資産整理簿'!P5)</f>
        <v>1</v>
      </c>
    </row>
    <row r="6" spans="2:17" ht="13.5" customHeight="1">
      <c r="B6" s="65" t="s">
        <v>549</v>
      </c>
      <c r="C6" s="60"/>
      <c r="D6" s="65" t="s">
        <v>576</v>
      </c>
      <c r="E6" s="64">
        <v>38</v>
      </c>
      <c r="F6" s="114" t="s">
        <v>427</v>
      </c>
      <c r="G6" s="62"/>
      <c r="H6" s="61"/>
      <c r="I6" s="60"/>
      <c r="K6" s="146" t="str">
        <f>B6</f>
        <v>建物</v>
      </c>
      <c r="L6" s="147" t="s">
        <v>601</v>
      </c>
      <c r="M6" s="17" t="str">
        <f>K6&amp;L6</f>
        <v>建物変電所用、発電所用</v>
      </c>
      <c r="N6" s="149" t="e">
        <f>COUNTIF(#REF!,'固定資産整理簿'!M6)</f>
        <v>#REF!</v>
      </c>
      <c r="O6" s="17">
        <f aca="true" t="shared" si="0" ref="O6:O69">E6</f>
        <v>38</v>
      </c>
      <c r="P6" s="147" t="str">
        <f aca="true" t="shared" si="1" ref="P6:P53">B6</f>
        <v>建物</v>
      </c>
      <c r="Q6" s="17">
        <f>COUNTIF('資産区分'!$A$2:$A$13,'固定資産整理簿'!P6)</f>
        <v>1</v>
      </c>
    </row>
    <row r="7" spans="2:17" ht="13.5" customHeight="1">
      <c r="B7" s="65" t="s">
        <v>549</v>
      </c>
      <c r="C7" s="60"/>
      <c r="D7" s="65" t="s">
        <v>575</v>
      </c>
      <c r="E7" s="64">
        <v>38</v>
      </c>
      <c r="F7" s="114" t="s">
        <v>427</v>
      </c>
      <c r="G7" s="62"/>
      <c r="H7" s="61"/>
      <c r="I7" s="60"/>
      <c r="K7" s="146" t="str">
        <f>B7</f>
        <v>建物</v>
      </c>
      <c r="L7" s="147" t="s">
        <v>603</v>
      </c>
      <c r="M7" s="17" t="str">
        <f>K7&amp;L7</f>
        <v>建物停車場用、車庫用</v>
      </c>
      <c r="N7" s="149" t="e">
        <f>COUNTIF(#REF!,'固定資産整理簿'!M7)</f>
        <v>#REF!</v>
      </c>
      <c r="O7" s="17">
        <f t="shared" si="0"/>
        <v>38</v>
      </c>
      <c r="P7" s="147" t="str">
        <f t="shared" si="1"/>
        <v>建物</v>
      </c>
      <c r="Q7" s="17">
        <f>COUNTIF('資産区分'!$A$2:$A$13,'固定資産整理簿'!P7)</f>
        <v>1</v>
      </c>
    </row>
    <row r="8" spans="2:17" ht="13.5" customHeight="1">
      <c r="B8" s="65" t="s">
        <v>549</v>
      </c>
      <c r="C8" s="60"/>
      <c r="D8" s="65" t="s">
        <v>574</v>
      </c>
      <c r="E8" s="64">
        <v>38</v>
      </c>
      <c r="F8" s="114" t="s">
        <v>427</v>
      </c>
      <c r="G8" s="62"/>
      <c r="H8" s="61"/>
      <c r="I8" s="60"/>
      <c r="K8" s="146" t="str">
        <f>B8</f>
        <v>建物</v>
      </c>
      <c r="L8" s="147" t="s">
        <v>605</v>
      </c>
      <c r="M8" s="17" t="str">
        <f>K8&amp;L8</f>
        <v>建物工場（作業所を含む）用、倉庫用</v>
      </c>
      <c r="N8" s="149" t="e">
        <f>COUNTIF(#REF!,'固定資産整理簿'!M8)</f>
        <v>#REF!</v>
      </c>
      <c r="O8" s="17">
        <f t="shared" si="0"/>
        <v>38</v>
      </c>
      <c r="P8" s="147" t="str">
        <f t="shared" si="1"/>
        <v>建物</v>
      </c>
      <c r="Q8" s="17">
        <f>COUNTIF('資産区分'!$A$2:$A$13,'固定資産整理簿'!P8)</f>
        <v>1</v>
      </c>
    </row>
    <row r="9" spans="2:17" ht="13.5" customHeight="1">
      <c r="B9" s="80" t="s">
        <v>549</v>
      </c>
      <c r="C9" s="133"/>
      <c r="D9" s="80" t="s">
        <v>573</v>
      </c>
      <c r="E9" s="82">
        <v>15</v>
      </c>
      <c r="F9" s="109" t="s">
        <v>427</v>
      </c>
      <c r="G9" s="80" t="s">
        <v>547</v>
      </c>
      <c r="H9" s="79" t="s">
        <v>572</v>
      </c>
      <c r="I9" s="78" t="s">
        <v>247</v>
      </c>
      <c r="K9" s="17" t="str">
        <f>H9</f>
        <v>給排水・衛生・ガス設備</v>
      </c>
      <c r="L9" s="17" t="str">
        <f>I9</f>
        <v>揚水ポンプ</v>
      </c>
      <c r="M9" s="17" t="str">
        <f>K9&amp;L9</f>
        <v>給排水・衛生・ガス設備揚水ポンプ</v>
      </c>
      <c r="N9" s="149" t="e">
        <f>COUNTIF(#REF!,'固定資産整理簿'!M9)</f>
        <v>#REF!</v>
      </c>
      <c r="O9" s="17">
        <f t="shared" si="0"/>
        <v>15</v>
      </c>
      <c r="P9" s="147" t="str">
        <f t="shared" si="1"/>
        <v>建物</v>
      </c>
      <c r="Q9" s="17">
        <f>COUNTIF('資産区分'!$A$2:$A$13,'固定資産整理簿'!P9)</f>
        <v>1</v>
      </c>
    </row>
    <row r="10" spans="2:17" ht="13.5" customHeight="1">
      <c r="B10" s="75" t="s">
        <v>549</v>
      </c>
      <c r="C10" s="113"/>
      <c r="D10" s="75" t="s">
        <v>573</v>
      </c>
      <c r="E10" s="77">
        <v>15</v>
      </c>
      <c r="F10" s="105" t="s">
        <v>427</v>
      </c>
      <c r="G10" s="75" t="s">
        <v>547</v>
      </c>
      <c r="H10" s="74" t="s">
        <v>572</v>
      </c>
      <c r="I10" s="73" t="s">
        <v>248</v>
      </c>
      <c r="K10" s="17" t="str">
        <f aca="true" t="shared" si="2" ref="K10:K73">H10</f>
        <v>給排水・衛生・ガス設備</v>
      </c>
      <c r="L10" s="17" t="str">
        <f aca="true" t="shared" si="3" ref="L10:L73">I10</f>
        <v>電気温水器</v>
      </c>
      <c r="M10" s="17" t="str">
        <f aca="true" t="shared" si="4" ref="M10:M73">K10&amp;L10</f>
        <v>給排水・衛生・ガス設備電気温水器</v>
      </c>
      <c r="N10" s="149" t="e">
        <f>COUNTIF(#REF!,'固定資産整理簿'!M10)</f>
        <v>#REF!</v>
      </c>
      <c r="O10" s="17">
        <f t="shared" si="0"/>
        <v>15</v>
      </c>
      <c r="P10" s="147" t="str">
        <f t="shared" si="1"/>
        <v>建物</v>
      </c>
      <c r="Q10" s="17">
        <f>COUNTIF('資産区分'!$A$2:$A$13,'固定資産整理簿'!P10)</f>
        <v>1</v>
      </c>
    </row>
    <row r="11" spans="2:17" ht="13.5" customHeight="1">
      <c r="B11" s="75" t="s">
        <v>549</v>
      </c>
      <c r="C11" s="113"/>
      <c r="D11" s="75" t="s">
        <v>573</v>
      </c>
      <c r="E11" s="77">
        <v>15</v>
      </c>
      <c r="F11" s="105" t="s">
        <v>427</v>
      </c>
      <c r="G11" s="75" t="s">
        <v>547</v>
      </c>
      <c r="H11" s="74" t="s">
        <v>572</v>
      </c>
      <c r="I11" s="73" t="s">
        <v>249</v>
      </c>
      <c r="K11" s="17" t="str">
        <f t="shared" si="2"/>
        <v>給排水・衛生・ガス設備</v>
      </c>
      <c r="L11" s="17" t="str">
        <f t="shared" si="3"/>
        <v>給湯ボイラ</v>
      </c>
      <c r="M11" s="17" t="str">
        <f t="shared" si="4"/>
        <v>給排水・衛生・ガス設備給湯ボイラ</v>
      </c>
      <c r="N11" s="149" t="e">
        <f>COUNTIF(#REF!,'固定資産整理簿'!M11)</f>
        <v>#REF!</v>
      </c>
      <c r="O11" s="17">
        <f t="shared" si="0"/>
        <v>15</v>
      </c>
      <c r="P11" s="147" t="str">
        <f t="shared" si="1"/>
        <v>建物</v>
      </c>
      <c r="Q11" s="17">
        <f>COUNTIF('資産区分'!$A$2:$A$13,'固定資産整理簿'!P11)</f>
        <v>1</v>
      </c>
    </row>
    <row r="12" spans="2:17" ht="13.5" customHeight="1">
      <c r="B12" s="75" t="s">
        <v>549</v>
      </c>
      <c r="C12" s="113"/>
      <c r="D12" s="75" t="s">
        <v>573</v>
      </c>
      <c r="E12" s="77">
        <v>15</v>
      </c>
      <c r="F12" s="105" t="s">
        <v>427</v>
      </c>
      <c r="G12" s="75" t="s">
        <v>547</v>
      </c>
      <c r="H12" s="74" t="s">
        <v>572</v>
      </c>
      <c r="I12" s="73" t="s">
        <v>8</v>
      </c>
      <c r="K12" s="17" t="str">
        <f t="shared" si="2"/>
        <v>給排水・衛生・ガス設備</v>
      </c>
      <c r="L12" s="17" t="str">
        <f t="shared" si="3"/>
        <v>衛生器具</v>
      </c>
      <c r="M12" s="17" t="str">
        <f t="shared" si="4"/>
        <v>給排水・衛生・ガス設備衛生器具</v>
      </c>
      <c r="N12" s="149" t="e">
        <f>COUNTIF(#REF!,'固定資産整理簿'!M12)</f>
        <v>#REF!</v>
      </c>
      <c r="O12" s="17">
        <f t="shared" si="0"/>
        <v>15</v>
      </c>
      <c r="P12" s="147" t="str">
        <f t="shared" si="1"/>
        <v>建物</v>
      </c>
      <c r="Q12" s="17">
        <f>COUNTIF('資産区分'!$A$2:$A$13,'固定資産整理簿'!P12)</f>
        <v>1</v>
      </c>
    </row>
    <row r="13" spans="2:17" ht="13.5" customHeight="1">
      <c r="B13" s="75" t="s">
        <v>549</v>
      </c>
      <c r="C13" s="113"/>
      <c r="D13" s="75" t="s">
        <v>573</v>
      </c>
      <c r="E13" s="77">
        <v>15</v>
      </c>
      <c r="F13" s="105" t="s">
        <v>427</v>
      </c>
      <c r="G13" s="75" t="s">
        <v>547</v>
      </c>
      <c r="H13" s="74" t="s">
        <v>572</v>
      </c>
      <c r="I13" s="73" t="s">
        <v>6</v>
      </c>
      <c r="K13" s="17" t="str">
        <f t="shared" si="2"/>
        <v>給排水・衛生・ガス設備</v>
      </c>
      <c r="L13" s="17" t="str">
        <f t="shared" si="3"/>
        <v>ガス設備</v>
      </c>
      <c r="M13" s="17" t="str">
        <f t="shared" si="4"/>
        <v>給排水・衛生・ガス設備ガス設備</v>
      </c>
      <c r="N13" s="149" t="e">
        <f>COUNTIF(#REF!,'固定資産整理簿'!M13)</f>
        <v>#REF!</v>
      </c>
      <c r="O13" s="17">
        <f t="shared" si="0"/>
        <v>15</v>
      </c>
      <c r="P13" s="147" t="str">
        <f t="shared" si="1"/>
        <v>建物</v>
      </c>
      <c r="Q13" s="17">
        <f>COUNTIF('資産区分'!$A$2:$A$13,'固定資産整理簿'!P13)</f>
        <v>1</v>
      </c>
    </row>
    <row r="14" spans="2:17" ht="13.5" customHeight="1">
      <c r="B14" s="75" t="s">
        <v>549</v>
      </c>
      <c r="C14" s="113"/>
      <c r="D14" s="75" t="s">
        <v>573</v>
      </c>
      <c r="E14" s="77">
        <v>15</v>
      </c>
      <c r="F14" s="105" t="s">
        <v>427</v>
      </c>
      <c r="G14" s="75" t="s">
        <v>547</v>
      </c>
      <c r="H14" s="74" t="s">
        <v>572</v>
      </c>
      <c r="I14" s="73" t="s">
        <v>250</v>
      </c>
      <c r="K14" s="17" t="str">
        <f t="shared" si="2"/>
        <v>給排水・衛生・ガス設備</v>
      </c>
      <c r="L14" s="17" t="str">
        <f t="shared" si="3"/>
        <v>ガス給湯器</v>
      </c>
      <c r="M14" s="17" t="str">
        <f t="shared" si="4"/>
        <v>給排水・衛生・ガス設備ガス給湯器</v>
      </c>
      <c r="N14" s="149" t="e">
        <f>COUNTIF(#REF!,'固定資産整理簿'!M14)</f>
        <v>#REF!</v>
      </c>
      <c r="O14" s="17">
        <f t="shared" si="0"/>
        <v>15</v>
      </c>
      <c r="P14" s="147" t="str">
        <f t="shared" si="1"/>
        <v>建物</v>
      </c>
      <c r="Q14" s="17">
        <f>COUNTIF('資産区分'!$A$2:$A$13,'固定資産整理簿'!P14)</f>
        <v>1</v>
      </c>
    </row>
    <row r="15" spans="2:17" ht="13.5" customHeight="1">
      <c r="B15" s="75" t="s">
        <v>549</v>
      </c>
      <c r="C15" s="113"/>
      <c r="D15" s="75" t="s">
        <v>573</v>
      </c>
      <c r="E15" s="77">
        <v>15</v>
      </c>
      <c r="F15" s="105" t="s">
        <v>427</v>
      </c>
      <c r="G15" s="75" t="s">
        <v>547</v>
      </c>
      <c r="H15" s="74" t="s">
        <v>572</v>
      </c>
      <c r="I15" s="73" t="s">
        <v>244</v>
      </c>
      <c r="K15" s="17" t="str">
        <f t="shared" si="2"/>
        <v>給排水・衛生・ガス設備</v>
      </c>
      <c r="L15" s="17" t="str">
        <f t="shared" si="3"/>
        <v>床排水ポンプ</v>
      </c>
      <c r="M15" s="17" t="str">
        <f t="shared" si="4"/>
        <v>給排水・衛生・ガス設備床排水ポンプ</v>
      </c>
      <c r="N15" s="149" t="e">
        <f>COUNTIF(#REF!,'固定資産整理簿'!M15)</f>
        <v>#REF!</v>
      </c>
      <c r="O15" s="17">
        <f t="shared" si="0"/>
        <v>15</v>
      </c>
      <c r="P15" s="147" t="str">
        <f t="shared" si="1"/>
        <v>建物</v>
      </c>
      <c r="Q15" s="17">
        <f>COUNTIF('資産区分'!$A$2:$A$13,'固定資産整理簿'!P15)</f>
        <v>1</v>
      </c>
    </row>
    <row r="16" spans="2:17" ht="13.5" customHeight="1">
      <c r="B16" s="75" t="s">
        <v>549</v>
      </c>
      <c r="C16" s="113"/>
      <c r="D16" s="75" t="s">
        <v>573</v>
      </c>
      <c r="E16" s="77">
        <v>15</v>
      </c>
      <c r="F16" s="105" t="s">
        <v>427</v>
      </c>
      <c r="G16" s="75" t="s">
        <v>547</v>
      </c>
      <c r="H16" s="74" t="s">
        <v>572</v>
      </c>
      <c r="I16" s="73" t="s">
        <v>319</v>
      </c>
      <c r="K16" s="17" t="str">
        <f t="shared" si="2"/>
        <v>給排水・衛生・ガス設備</v>
      </c>
      <c r="L16" s="17" t="str">
        <f t="shared" si="3"/>
        <v>給水管・水栓・排水管・ガス管</v>
      </c>
      <c r="M16" s="17" t="str">
        <f t="shared" si="4"/>
        <v>給排水・衛生・ガス設備給水管・水栓・排水管・ガス管</v>
      </c>
      <c r="N16" s="149" t="e">
        <f>COUNTIF(#REF!,'固定資産整理簿'!M16)</f>
        <v>#REF!</v>
      </c>
      <c r="O16" s="17">
        <f t="shared" si="0"/>
        <v>15</v>
      </c>
      <c r="P16" s="147" t="str">
        <f t="shared" si="1"/>
        <v>建物</v>
      </c>
      <c r="Q16" s="17">
        <f>COUNTIF('資産区分'!$A$2:$A$13,'固定資産整理簿'!P16)</f>
        <v>1</v>
      </c>
    </row>
    <row r="17" spans="2:17" ht="13.5" customHeight="1">
      <c r="B17" s="70" t="s">
        <v>549</v>
      </c>
      <c r="C17" s="132"/>
      <c r="D17" s="70" t="s">
        <v>573</v>
      </c>
      <c r="E17" s="72">
        <v>15</v>
      </c>
      <c r="F17" s="101" t="s">
        <v>427</v>
      </c>
      <c r="G17" s="70" t="s">
        <v>547</v>
      </c>
      <c r="H17" s="69" t="s">
        <v>572</v>
      </c>
      <c r="I17" s="68" t="s">
        <v>571</v>
      </c>
      <c r="J17" s="100"/>
      <c r="K17" s="17" t="str">
        <f t="shared" si="2"/>
        <v>給排水・衛生・ガス設備</v>
      </c>
      <c r="L17" s="17" t="str">
        <f t="shared" si="3"/>
        <v>受水槽・高架水槽（金属又は合成樹脂）</v>
      </c>
      <c r="M17" s="17" t="str">
        <f t="shared" si="4"/>
        <v>給排水・衛生・ガス設備受水槽・高架水槽（金属又は合成樹脂）</v>
      </c>
      <c r="N17" s="149" t="e">
        <f>COUNTIF(#REF!,'固定資産整理簿'!M17)</f>
        <v>#REF!</v>
      </c>
      <c r="O17" s="17">
        <f t="shared" si="0"/>
        <v>15</v>
      </c>
      <c r="P17" s="147" t="str">
        <f t="shared" si="1"/>
        <v>建物</v>
      </c>
      <c r="Q17" s="17">
        <f>COUNTIF('資産区分'!$A$2:$A$13,'固定資産整理簿'!P17)</f>
        <v>1</v>
      </c>
    </row>
    <row r="18" spans="2:17" ht="13.5" customHeight="1">
      <c r="B18" s="80" t="s">
        <v>549</v>
      </c>
      <c r="C18" s="133"/>
      <c r="D18" s="80" t="s">
        <v>563</v>
      </c>
      <c r="E18" s="82">
        <v>15</v>
      </c>
      <c r="F18" s="109" t="s">
        <v>427</v>
      </c>
      <c r="G18" s="80" t="s">
        <v>547</v>
      </c>
      <c r="H18" s="79" t="s">
        <v>562</v>
      </c>
      <c r="I18" s="78" t="s">
        <v>172</v>
      </c>
      <c r="K18" s="17" t="str">
        <f t="shared" si="2"/>
        <v>空調・換気設備</v>
      </c>
      <c r="L18" s="17" t="str">
        <f t="shared" si="3"/>
        <v>温水ボイラ</v>
      </c>
      <c r="M18" s="17" t="str">
        <f t="shared" si="4"/>
        <v>空調・換気設備温水ボイラ</v>
      </c>
      <c r="N18" s="149" t="e">
        <f>COUNTIF(#REF!,'固定資産整理簿'!M18)</f>
        <v>#REF!</v>
      </c>
      <c r="O18" s="17">
        <f t="shared" si="0"/>
        <v>15</v>
      </c>
      <c r="P18" s="147" t="str">
        <f t="shared" si="1"/>
        <v>建物</v>
      </c>
      <c r="Q18" s="17">
        <f>COUNTIF('資産区分'!$A$2:$A$13,'固定資産整理簿'!P18)</f>
        <v>1</v>
      </c>
    </row>
    <row r="19" spans="2:17" ht="13.5" customHeight="1">
      <c r="B19" s="75" t="s">
        <v>549</v>
      </c>
      <c r="C19" s="113"/>
      <c r="D19" s="75" t="s">
        <v>563</v>
      </c>
      <c r="E19" s="77">
        <v>15</v>
      </c>
      <c r="F19" s="105" t="s">
        <v>427</v>
      </c>
      <c r="G19" s="75" t="s">
        <v>547</v>
      </c>
      <c r="H19" s="74" t="s">
        <v>562</v>
      </c>
      <c r="I19" s="73" t="s">
        <v>251</v>
      </c>
      <c r="K19" s="17" t="str">
        <f t="shared" si="2"/>
        <v>空調・換気設備</v>
      </c>
      <c r="L19" s="17" t="str">
        <f t="shared" si="3"/>
        <v>温風暖房器</v>
      </c>
      <c r="M19" s="17" t="str">
        <f t="shared" si="4"/>
        <v>空調・換気設備温風暖房器</v>
      </c>
      <c r="N19" s="149" t="e">
        <f>COUNTIF(#REF!,'固定資産整理簿'!M19)</f>
        <v>#REF!</v>
      </c>
      <c r="O19" s="17">
        <f t="shared" si="0"/>
        <v>15</v>
      </c>
      <c r="P19" s="147" t="str">
        <f t="shared" si="1"/>
        <v>建物</v>
      </c>
      <c r="Q19" s="17">
        <f>COUNTIF('資産区分'!$A$2:$A$13,'固定資産整理簿'!P19)</f>
        <v>1</v>
      </c>
    </row>
    <row r="20" spans="2:17" ht="13.5" customHeight="1">
      <c r="B20" s="75" t="s">
        <v>549</v>
      </c>
      <c r="C20" s="113"/>
      <c r="D20" s="75" t="s">
        <v>563</v>
      </c>
      <c r="E20" s="77">
        <v>15</v>
      </c>
      <c r="F20" s="105" t="s">
        <v>427</v>
      </c>
      <c r="G20" s="75" t="s">
        <v>547</v>
      </c>
      <c r="H20" s="74" t="s">
        <v>562</v>
      </c>
      <c r="I20" s="73" t="s">
        <v>570</v>
      </c>
      <c r="K20" s="17" t="str">
        <f t="shared" si="2"/>
        <v>空調・換気設備</v>
      </c>
      <c r="L20" s="17" t="str">
        <f t="shared" si="3"/>
        <v>ダクト</v>
      </c>
      <c r="M20" s="17" t="str">
        <f t="shared" si="4"/>
        <v>空調・換気設備ダクト</v>
      </c>
      <c r="N20" s="149" t="e">
        <f>COUNTIF(#REF!,'固定資産整理簿'!M20)</f>
        <v>#REF!</v>
      </c>
      <c r="O20" s="17">
        <f t="shared" si="0"/>
        <v>15</v>
      </c>
      <c r="P20" s="147" t="str">
        <f t="shared" si="1"/>
        <v>建物</v>
      </c>
      <c r="Q20" s="17">
        <f>COUNTIF('資産区分'!$A$2:$A$13,'固定資産整理簿'!P20)</f>
        <v>1</v>
      </c>
    </row>
    <row r="21" spans="2:17" ht="13.5" customHeight="1">
      <c r="B21" s="75" t="s">
        <v>549</v>
      </c>
      <c r="C21" s="113"/>
      <c r="D21" s="75" t="s">
        <v>563</v>
      </c>
      <c r="E21" s="77">
        <v>15</v>
      </c>
      <c r="F21" s="105" t="s">
        <v>427</v>
      </c>
      <c r="G21" s="75" t="s">
        <v>547</v>
      </c>
      <c r="H21" s="74" t="s">
        <v>562</v>
      </c>
      <c r="I21" s="73" t="s">
        <v>569</v>
      </c>
      <c r="K21" s="17" t="str">
        <f t="shared" si="2"/>
        <v>空調・換気設備</v>
      </c>
      <c r="L21" s="17" t="str">
        <f t="shared" si="3"/>
        <v>チラーユニット</v>
      </c>
      <c r="M21" s="17" t="str">
        <f t="shared" si="4"/>
        <v>空調・換気設備チラーユニット</v>
      </c>
      <c r="N21" s="149" t="e">
        <f>COUNTIF(#REF!,'固定資産整理簿'!M21)</f>
        <v>#REF!</v>
      </c>
      <c r="O21" s="17">
        <f t="shared" si="0"/>
        <v>15</v>
      </c>
      <c r="P21" s="147" t="str">
        <f t="shared" si="1"/>
        <v>建物</v>
      </c>
      <c r="Q21" s="17">
        <f>COUNTIF('資産区分'!$A$2:$A$13,'固定資産整理簿'!P21)</f>
        <v>1</v>
      </c>
    </row>
    <row r="22" spans="2:17" ht="13.5" customHeight="1">
      <c r="B22" s="75" t="s">
        <v>549</v>
      </c>
      <c r="C22" s="113"/>
      <c r="D22" s="75" t="s">
        <v>563</v>
      </c>
      <c r="E22" s="77">
        <v>15</v>
      </c>
      <c r="F22" s="105" t="s">
        <v>427</v>
      </c>
      <c r="G22" s="75" t="s">
        <v>547</v>
      </c>
      <c r="H22" s="74" t="s">
        <v>562</v>
      </c>
      <c r="I22" s="73" t="s">
        <v>252</v>
      </c>
      <c r="K22" s="17" t="str">
        <f t="shared" si="2"/>
        <v>空調・換気設備</v>
      </c>
      <c r="L22" s="17" t="str">
        <f t="shared" si="3"/>
        <v>冷凍機</v>
      </c>
      <c r="M22" s="17" t="str">
        <f t="shared" si="4"/>
        <v>空調・換気設備冷凍機</v>
      </c>
      <c r="N22" s="149" t="e">
        <f>COUNTIF(#REF!,'固定資産整理簿'!M22)</f>
        <v>#REF!</v>
      </c>
      <c r="O22" s="17">
        <f t="shared" si="0"/>
        <v>15</v>
      </c>
      <c r="P22" s="147" t="str">
        <f t="shared" si="1"/>
        <v>建物</v>
      </c>
      <c r="Q22" s="17">
        <f>COUNTIF('資産区分'!$A$2:$A$13,'固定資産整理簿'!P22)</f>
        <v>1</v>
      </c>
    </row>
    <row r="23" spans="2:17" ht="13.5" customHeight="1">
      <c r="B23" s="75" t="s">
        <v>549</v>
      </c>
      <c r="C23" s="113"/>
      <c r="D23" s="75" t="s">
        <v>563</v>
      </c>
      <c r="E23" s="77">
        <v>15</v>
      </c>
      <c r="F23" s="105" t="s">
        <v>427</v>
      </c>
      <c r="G23" s="75" t="s">
        <v>547</v>
      </c>
      <c r="H23" s="74" t="s">
        <v>562</v>
      </c>
      <c r="I23" s="73" t="s">
        <v>568</v>
      </c>
      <c r="K23" s="17" t="str">
        <f t="shared" si="2"/>
        <v>空調・換気設備</v>
      </c>
      <c r="L23" s="17" t="str">
        <f t="shared" si="3"/>
        <v>ファンコイル</v>
      </c>
      <c r="M23" s="17" t="str">
        <f t="shared" si="4"/>
        <v>空調・換気設備ファンコイル</v>
      </c>
      <c r="N23" s="149" t="e">
        <f>COUNTIF(#REF!,'固定資産整理簿'!M23)</f>
        <v>#REF!</v>
      </c>
      <c r="O23" s="17">
        <f t="shared" si="0"/>
        <v>15</v>
      </c>
      <c r="P23" s="147" t="str">
        <f t="shared" si="1"/>
        <v>建物</v>
      </c>
      <c r="Q23" s="17">
        <f>COUNTIF('資産区分'!$A$2:$A$13,'固定資産整理簿'!P23)</f>
        <v>1</v>
      </c>
    </row>
    <row r="24" spans="2:17" ht="13.5" customHeight="1">
      <c r="B24" s="75" t="s">
        <v>549</v>
      </c>
      <c r="C24" s="113"/>
      <c r="D24" s="75" t="s">
        <v>563</v>
      </c>
      <c r="E24" s="77">
        <v>15</v>
      </c>
      <c r="F24" s="105" t="s">
        <v>427</v>
      </c>
      <c r="G24" s="75" t="s">
        <v>547</v>
      </c>
      <c r="H24" s="74" t="s">
        <v>562</v>
      </c>
      <c r="I24" s="73" t="s">
        <v>253</v>
      </c>
      <c r="K24" s="17" t="str">
        <f t="shared" si="2"/>
        <v>空調・換気設備</v>
      </c>
      <c r="L24" s="17" t="str">
        <f t="shared" si="3"/>
        <v>熱交換機</v>
      </c>
      <c r="M24" s="17" t="str">
        <f t="shared" si="4"/>
        <v>空調・換気設備熱交換機</v>
      </c>
      <c r="N24" s="149" t="e">
        <f>COUNTIF(#REF!,'固定資産整理簿'!M24)</f>
        <v>#REF!</v>
      </c>
      <c r="O24" s="17">
        <f t="shared" si="0"/>
        <v>15</v>
      </c>
      <c r="P24" s="147" t="str">
        <f t="shared" si="1"/>
        <v>建物</v>
      </c>
      <c r="Q24" s="17">
        <f>COUNTIF('資産区分'!$A$2:$A$13,'固定資産整理簿'!P24)</f>
        <v>1</v>
      </c>
    </row>
    <row r="25" spans="2:17" ht="13.5" customHeight="1">
      <c r="B25" s="75" t="s">
        <v>549</v>
      </c>
      <c r="C25" s="113"/>
      <c r="D25" s="75" t="s">
        <v>563</v>
      </c>
      <c r="E25" s="77">
        <v>15</v>
      </c>
      <c r="F25" s="105" t="s">
        <v>427</v>
      </c>
      <c r="G25" s="75" t="s">
        <v>547</v>
      </c>
      <c r="H25" s="74" t="s">
        <v>562</v>
      </c>
      <c r="I25" s="73" t="s">
        <v>567</v>
      </c>
      <c r="K25" s="17" t="str">
        <f t="shared" si="2"/>
        <v>空調・換気設備</v>
      </c>
      <c r="L25" s="17" t="str">
        <f t="shared" si="3"/>
        <v>オイルポンプ</v>
      </c>
      <c r="M25" s="17" t="str">
        <f t="shared" si="4"/>
        <v>空調・換気設備オイルポンプ</v>
      </c>
      <c r="N25" s="149" t="e">
        <f>COUNTIF(#REF!,'固定資産整理簿'!M25)</f>
        <v>#REF!</v>
      </c>
      <c r="O25" s="17">
        <f t="shared" si="0"/>
        <v>15</v>
      </c>
      <c r="P25" s="147" t="str">
        <f t="shared" si="1"/>
        <v>建物</v>
      </c>
      <c r="Q25" s="17">
        <f>COUNTIF('資産区分'!$A$2:$A$13,'固定資産整理簿'!P25)</f>
        <v>1</v>
      </c>
    </row>
    <row r="26" spans="2:17" ht="13.5" customHeight="1">
      <c r="B26" s="75" t="s">
        <v>549</v>
      </c>
      <c r="C26" s="113"/>
      <c r="D26" s="75" t="s">
        <v>563</v>
      </c>
      <c r="E26" s="77">
        <v>15</v>
      </c>
      <c r="F26" s="105" t="s">
        <v>427</v>
      </c>
      <c r="G26" s="75" t="s">
        <v>547</v>
      </c>
      <c r="H26" s="74" t="s">
        <v>562</v>
      </c>
      <c r="I26" s="73" t="s">
        <v>52</v>
      </c>
      <c r="K26" s="17" t="str">
        <f t="shared" si="2"/>
        <v>空調・換気設備</v>
      </c>
      <c r="L26" s="17" t="str">
        <f t="shared" si="3"/>
        <v>燃料タンク</v>
      </c>
      <c r="M26" s="17" t="str">
        <f t="shared" si="4"/>
        <v>空調・換気設備燃料タンク</v>
      </c>
      <c r="N26" s="149" t="e">
        <f>COUNTIF(#REF!,'固定資産整理簿'!M26)</f>
        <v>#REF!</v>
      </c>
      <c r="O26" s="17">
        <f t="shared" si="0"/>
        <v>15</v>
      </c>
      <c r="P26" s="147" t="str">
        <f t="shared" si="1"/>
        <v>建物</v>
      </c>
      <c r="Q26" s="17">
        <f>COUNTIF('資産区分'!$A$2:$A$13,'固定資産整理簿'!P26)</f>
        <v>1</v>
      </c>
    </row>
    <row r="27" spans="2:17" ht="13.5" customHeight="1">
      <c r="B27" s="75" t="s">
        <v>549</v>
      </c>
      <c r="C27" s="113"/>
      <c r="D27" s="75" t="s">
        <v>563</v>
      </c>
      <c r="E27" s="77">
        <v>15</v>
      </c>
      <c r="F27" s="105" t="s">
        <v>427</v>
      </c>
      <c r="G27" s="75" t="s">
        <v>547</v>
      </c>
      <c r="H27" s="74" t="s">
        <v>562</v>
      </c>
      <c r="I27" s="73" t="s">
        <v>254</v>
      </c>
      <c r="K27" s="17" t="str">
        <f t="shared" si="2"/>
        <v>空調・換気設備</v>
      </c>
      <c r="L27" s="17" t="str">
        <f t="shared" si="3"/>
        <v>膨張タンク</v>
      </c>
      <c r="M27" s="17" t="str">
        <f t="shared" si="4"/>
        <v>空調・換気設備膨張タンク</v>
      </c>
      <c r="N27" s="149" t="e">
        <f>COUNTIF(#REF!,'固定資産整理簿'!M27)</f>
        <v>#REF!</v>
      </c>
      <c r="O27" s="17">
        <f t="shared" si="0"/>
        <v>15</v>
      </c>
      <c r="P27" s="147" t="str">
        <f t="shared" si="1"/>
        <v>建物</v>
      </c>
      <c r="Q27" s="17">
        <f>COUNTIF('資産区分'!$A$2:$A$13,'固定資産整理簿'!P27)</f>
        <v>1</v>
      </c>
    </row>
    <row r="28" spans="2:17" ht="13.5" customHeight="1">
      <c r="B28" s="75" t="s">
        <v>549</v>
      </c>
      <c r="C28" s="113"/>
      <c r="D28" s="75" t="s">
        <v>563</v>
      </c>
      <c r="E28" s="77">
        <v>15</v>
      </c>
      <c r="F28" s="105" t="s">
        <v>427</v>
      </c>
      <c r="G28" s="75" t="s">
        <v>547</v>
      </c>
      <c r="H28" s="74" t="s">
        <v>562</v>
      </c>
      <c r="I28" s="73" t="s">
        <v>566</v>
      </c>
      <c r="K28" s="17" t="str">
        <f t="shared" si="2"/>
        <v>空調・換気設備</v>
      </c>
      <c r="L28" s="17" t="str">
        <f t="shared" si="3"/>
        <v>エアコン（含パッケージエアコン）</v>
      </c>
      <c r="M28" s="17" t="str">
        <f t="shared" si="4"/>
        <v>空調・換気設備エアコン（含パッケージエアコン）</v>
      </c>
      <c r="N28" s="149" t="e">
        <f>COUNTIF(#REF!,'固定資産整理簿'!M28)</f>
        <v>#REF!</v>
      </c>
      <c r="O28" s="17">
        <f t="shared" si="0"/>
        <v>15</v>
      </c>
      <c r="P28" s="147" t="str">
        <f t="shared" si="1"/>
        <v>建物</v>
      </c>
      <c r="Q28" s="17">
        <f>COUNTIF('資産区分'!$A$2:$A$13,'固定資産整理簿'!P28)</f>
        <v>1</v>
      </c>
    </row>
    <row r="29" spans="2:17" ht="13.5" customHeight="1">
      <c r="B29" s="75" t="s">
        <v>549</v>
      </c>
      <c r="C29" s="113"/>
      <c r="D29" s="75" t="s">
        <v>563</v>
      </c>
      <c r="E29" s="77">
        <v>15</v>
      </c>
      <c r="F29" s="105" t="s">
        <v>427</v>
      </c>
      <c r="G29" s="75" t="s">
        <v>547</v>
      </c>
      <c r="H29" s="74" t="s">
        <v>562</v>
      </c>
      <c r="I29" s="73" t="s">
        <v>255</v>
      </c>
      <c r="K29" s="17" t="str">
        <f t="shared" si="2"/>
        <v>空調・換気設備</v>
      </c>
      <c r="L29" s="17" t="str">
        <f t="shared" si="3"/>
        <v>冷却・循環ポンプ</v>
      </c>
      <c r="M29" s="17" t="str">
        <f t="shared" si="4"/>
        <v>空調・換気設備冷却・循環ポンプ</v>
      </c>
      <c r="N29" s="149" t="e">
        <f>COUNTIF(#REF!,'固定資産整理簿'!M29)</f>
        <v>#REF!</v>
      </c>
      <c r="O29" s="17">
        <f t="shared" si="0"/>
        <v>15</v>
      </c>
      <c r="P29" s="147" t="str">
        <f t="shared" si="1"/>
        <v>建物</v>
      </c>
      <c r="Q29" s="17">
        <f>COUNTIF('資産区分'!$A$2:$A$13,'固定資産整理簿'!P29)</f>
        <v>1</v>
      </c>
    </row>
    <row r="30" spans="2:17" ht="13.5" customHeight="1">
      <c r="B30" s="75" t="s">
        <v>549</v>
      </c>
      <c r="C30" s="113"/>
      <c r="D30" s="75" t="s">
        <v>563</v>
      </c>
      <c r="E30" s="77">
        <v>15</v>
      </c>
      <c r="F30" s="105" t="s">
        <v>427</v>
      </c>
      <c r="G30" s="75" t="s">
        <v>547</v>
      </c>
      <c r="H30" s="74" t="s">
        <v>562</v>
      </c>
      <c r="I30" s="73" t="s">
        <v>565</v>
      </c>
      <c r="K30" s="17" t="str">
        <f t="shared" si="2"/>
        <v>空調・換気設備</v>
      </c>
      <c r="L30" s="17" t="str">
        <f t="shared" si="3"/>
        <v>クーリングタワー</v>
      </c>
      <c r="M30" s="17" t="str">
        <f t="shared" si="4"/>
        <v>空調・換気設備クーリングタワー</v>
      </c>
      <c r="N30" s="149" t="e">
        <f>COUNTIF(#REF!,'固定資産整理簿'!M30)</f>
        <v>#REF!</v>
      </c>
      <c r="O30" s="17">
        <f t="shared" si="0"/>
        <v>15</v>
      </c>
      <c r="P30" s="147" t="str">
        <f t="shared" si="1"/>
        <v>建物</v>
      </c>
      <c r="Q30" s="17">
        <f>COUNTIF('資産区分'!$A$2:$A$13,'固定資産整理簿'!P30)</f>
        <v>1</v>
      </c>
    </row>
    <row r="31" spans="2:17" ht="13.5" customHeight="1">
      <c r="B31" s="75" t="s">
        <v>549</v>
      </c>
      <c r="C31" s="113"/>
      <c r="D31" s="75" t="s">
        <v>563</v>
      </c>
      <c r="E31" s="77">
        <v>15</v>
      </c>
      <c r="F31" s="105" t="s">
        <v>427</v>
      </c>
      <c r="G31" s="75" t="s">
        <v>547</v>
      </c>
      <c r="H31" s="74" t="s">
        <v>562</v>
      </c>
      <c r="I31" s="73" t="s">
        <v>564</v>
      </c>
      <c r="K31" s="17" t="str">
        <f t="shared" si="2"/>
        <v>空調・換気設備</v>
      </c>
      <c r="L31" s="17" t="str">
        <f t="shared" si="3"/>
        <v>ファン</v>
      </c>
      <c r="M31" s="17" t="str">
        <f t="shared" si="4"/>
        <v>空調・換気設備ファン</v>
      </c>
      <c r="N31" s="149" t="e">
        <f>COUNTIF(#REF!,'固定資産整理簿'!M31)</f>
        <v>#REF!</v>
      </c>
      <c r="O31" s="17">
        <f t="shared" si="0"/>
        <v>15</v>
      </c>
      <c r="P31" s="147" t="str">
        <f t="shared" si="1"/>
        <v>建物</v>
      </c>
      <c r="Q31" s="17">
        <f>COUNTIF('資産区分'!$A$2:$A$13,'固定資産整理簿'!P31)</f>
        <v>1</v>
      </c>
    </row>
    <row r="32" spans="2:17" ht="13.5" customHeight="1">
      <c r="B32" s="70" t="s">
        <v>549</v>
      </c>
      <c r="C32" s="132"/>
      <c r="D32" s="70" t="s">
        <v>563</v>
      </c>
      <c r="E32" s="72">
        <v>15</v>
      </c>
      <c r="F32" s="101" t="s">
        <v>427</v>
      </c>
      <c r="G32" s="70" t="s">
        <v>547</v>
      </c>
      <c r="H32" s="69" t="s">
        <v>562</v>
      </c>
      <c r="I32" s="68" t="s">
        <v>561</v>
      </c>
      <c r="K32" s="17" t="str">
        <f t="shared" si="2"/>
        <v>空調・換気設備</v>
      </c>
      <c r="L32" s="17" t="str">
        <f t="shared" si="3"/>
        <v>エアカーテン</v>
      </c>
      <c r="M32" s="17" t="str">
        <f t="shared" si="4"/>
        <v>空調・換気設備エアカーテン</v>
      </c>
      <c r="N32" s="149" t="e">
        <f>COUNTIF(#REF!,'固定資産整理簿'!M32)</f>
        <v>#REF!</v>
      </c>
      <c r="O32" s="17">
        <f t="shared" si="0"/>
        <v>15</v>
      </c>
      <c r="P32" s="147" t="str">
        <f t="shared" si="1"/>
        <v>建物</v>
      </c>
      <c r="Q32" s="17">
        <f>COUNTIF('資産区分'!$A$2:$A$13,'固定資産整理簿'!P32)</f>
        <v>1</v>
      </c>
    </row>
    <row r="33" spans="2:17" ht="13.5" customHeight="1">
      <c r="B33" s="80" t="s">
        <v>549</v>
      </c>
      <c r="C33" s="133"/>
      <c r="D33" s="80" t="s">
        <v>555</v>
      </c>
      <c r="E33" s="82">
        <v>15</v>
      </c>
      <c r="F33" s="109" t="s">
        <v>427</v>
      </c>
      <c r="G33" s="80" t="s">
        <v>547</v>
      </c>
      <c r="H33" s="79" t="s">
        <v>558</v>
      </c>
      <c r="I33" s="78" t="s">
        <v>7</v>
      </c>
      <c r="K33" s="17" t="str">
        <f t="shared" si="2"/>
        <v>電気設備</v>
      </c>
      <c r="L33" s="17" t="str">
        <f t="shared" si="3"/>
        <v>電灯分電盤</v>
      </c>
      <c r="M33" s="17" t="str">
        <f t="shared" si="4"/>
        <v>電気設備電灯分電盤</v>
      </c>
      <c r="N33" s="149" t="e">
        <f>COUNTIF(#REF!,'固定資産整理簿'!M33)</f>
        <v>#REF!</v>
      </c>
      <c r="O33" s="17">
        <f t="shared" si="0"/>
        <v>15</v>
      </c>
      <c r="P33" s="147" t="str">
        <f t="shared" si="1"/>
        <v>建物</v>
      </c>
      <c r="Q33" s="17">
        <f>COUNTIF('資産区分'!$A$2:$A$13,'固定資産整理簿'!P33)</f>
        <v>1</v>
      </c>
    </row>
    <row r="34" spans="2:17" ht="13.5" customHeight="1">
      <c r="B34" s="75" t="s">
        <v>549</v>
      </c>
      <c r="C34" s="113"/>
      <c r="D34" s="75" t="s">
        <v>555</v>
      </c>
      <c r="E34" s="77">
        <v>15</v>
      </c>
      <c r="F34" s="105" t="s">
        <v>427</v>
      </c>
      <c r="G34" s="75" t="s">
        <v>547</v>
      </c>
      <c r="H34" s="74" t="s">
        <v>558</v>
      </c>
      <c r="I34" s="73" t="s">
        <v>256</v>
      </c>
      <c r="K34" s="17" t="str">
        <f t="shared" si="2"/>
        <v>電気設備</v>
      </c>
      <c r="L34" s="17" t="str">
        <f t="shared" si="3"/>
        <v>照明器具</v>
      </c>
      <c r="M34" s="17" t="str">
        <f t="shared" si="4"/>
        <v>電気設備照明器具</v>
      </c>
      <c r="N34" s="149" t="e">
        <f>COUNTIF(#REF!,'固定資産整理簿'!M34)</f>
        <v>#REF!</v>
      </c>
      <c r="O34" s="17">
        <f t="shared" si="0"/>
        <v>15</v>
      </c>
      <c r="P34" s="147" t="str">
        <f t="shared" si="1"/>
        <v>建物</v>
      </c>
      <c r="Q34" s="17">
        <f>COUNTIF('資産区分'!$A$2:$A$13,'固定資産整理簿'!P34)</f>
        <v>1</v>
      </c>
    </row>
    <row r="35" spans="2:17" ht="13.5" customHeight="1">
      <c r="B35" s="75" t="s">
        <v>549</v>
      </c>
      <c r="C35" s="113"/>
      <c r="D35" s="75" t="s">
        <v>555</v>
      </c>
      <c r="E35" s="77">
        <v>15</v>
      </c>
      <c r="F35" s="105" t="s">
        <v>427</v>
      </c>
      <c r="G35" s="75" t="s">
        <v>547</v>
      </c>
      <c r="H35" s="74" t="s">
        <v>558</v>
      </c>
      <c r="I35" s="73" t="s">
        <v>560</v>
      </c>
      <c r="K35" s="17" t="str">
        <f t="shared" si="2"/>
        <v>電気設備</v>
      </c>
      <c r="L35" s="17" t="str">
        <f t="shared" si="3"/>
        <v>アンプ</v>
      </c>
      <c r="M35" s="17" t="str">
        <f t="shared" si="4"/>
        <v>電気設備アンプ</v>
      </c>
      <c r="N35" s="149" t="e">
        <f>COUNTIF(#REF!,'固定資産整理簿'!M35)</f>
        <v>#REF!</v>
      </c>
      <c r="O35" s="17">
        <f t="shared" si="0"/>
        <v>15</v>
      </c>
      <c r="P35" s="147" t="str">
        <f t="shared" si="1"/>
        <v>建物</v>
      </c>
      <c r="Q35" s="17">
        <f>COUNTIF('資産区分'!$A$2:$A$13,'固定資産整理簿'!P35)</f>
        <v>1</v>
      </c>
    </row>
    <row r="36" spans="2:17" ht="13.5" customHeight="1">
      <c r="B36" s="75" t="s">
        <v>549</v>
      </c>
      <c r="C36" s="113"/>
      <c r="D36" s="75" t="s">
        <v>555</v>
      </c>
      <c r="E36" s="77">
        <v>15</v>
      </c>
      <c r="F36" s="105" t="s">
        <v>427</v>
      </c>
      <c r="G36" s="75" t="s">
        <v>547</v>
      </c>
      <c r="H36" s="74" t="s">
        <v>558</v>
      </c>
      <c r="I36" s="73" t="s">
        <v>559</v>
      </c>
      <c r="K36" s="17" t="str">
        <f t="shared" si="2"/>
        <v>電気設備</v>
      </c>
      <c r="L36" s="17" t="str">
        <f t="shared" si="3"/>
        <v>スピーカ</v>
      </c>
      <c r="M36" s="17" t="str">
        <f t="shared" si="4"/>
        <v>電気設備スピーカ</v>
      </c>
      <c r="N36" s="149" t="e">
        <f>COUNTIF(#REF!,'固定資産整理簿'!M36)</f>
        <v>#REF!</v>
      </c>
      <c r="O36" s="17">
        <f t="shared" si="0"/>
        <v>15</v>
      </c>
      <c r="P36" s="147" t="str">
        <f t="shared" si="1"/>
        <v>建物</v>
      </c>
      <c r="Q36" s="17">
        <f>COUNTIF('資産区分'!$A$2:$A$13,'固定資産整理簿'!P36)</f>
        <v>1</v>
      </c>
    </row>
    <row r="37" spans="2:17" ht="13.5" customHeight="1">
      <c r="B37" s="75" t="s">
        <v>549</v>
      </c>
      <c r="C37" s="113"/>
      <c r="D37" s="75" t="s">
        <v>555</v>
      </c>
      <c r="E37" s="77">
        <v>15</v>
      </c>
      <c r="F37" s="105" t="s">
        <v>427</v>
      </c>
      <c r="G37" s="75" t="s">
        <v>547</v>
      </c>
      <c r="H37" s="74" t="s">
        <v>558</v>
      </c>
      <c r="I37" s="73" t="s">
        <v>257</v>
      </c>
      <c r="K37" s="17" t="str">
        <f t="shared" si="2"/>
        <v>電気設備</v>
      </c>
      <c r="L37" s="17" t="str">
        <f t="shared" si="3"/>
        <v>交換機</v>
      </c>
      <c r="M37" s="17" t="str">
        <f t="shared" si="4"/>
        <v>電気設備交換機</v>
      </c>
      <c r="N37" s="149" t="e">
        <f>COUNTIF(#REF!,'固定資産整理簿'!M37)</f>
        <v>#REF!</v>
      </c>
      <c r="O37" s="17">
        <f t="shared" si="0"/>
        <v>15</v>
      </c>
      <c r="P37" s="147" t="str">
        <f t="shared" si="1"/>
        <v>建物</v>
      </c>
      <c r="Q37" s="17">
        <f>COUNTIF('資産区分'!$A$2:$A$13,'固定資産整理簿'!P37)</f>
        <v>1</v>
      </c>
    </row>
    <row r="38" spans="2:17" ht="13.5" customHeight="1">
      <c r="B38" s="75" t="s">
        <v>549</v>
      </c>
      <c r="C38" s="113"/>
      <c r="D38" s="75" t="s">
        <v>555</v>
      </c>
      <c r="E38" s="77">
        <v>15</v>
      </c>
      <c r="F38" s="105" t="s">
        <v>427</v>
      </c>
      <c r="G38" s="75" t="s">
        <v>547</v>
      </c>
      <c r="H38" s="74" t="s">
        <v>558</v>
      </c>
      <c r="I38" s="73" t="s">
        <v>258</v>
      </c>
      <c r="K38" s="17" t="str">
        <f t="shared" si="2"/>
        <v>電気設備</v>
      </c>
      <c r="L38" s="17" t="str">
        <f t="shared" si="3"/>
        <v>電話器類</v>
      </c>
      <c r="M38" s="17" t="str">
        <f t="shared" si="4"/>
        <v>電気設備電話器類</v>
      </c>
      <c r="N38" s="149" t="e">
        <f>COUNTIF(#REF!,'固定資産整理簿'!M38)</f>
        <v>#REF!</v>
      </c>
      <c r="O38" s="17">
        <f t="shared" si="0"/>
        <v>15</v>
      </c>
      <c r="P38" s="147" t="str">
        <f t="shared" si="1"/>
        <v>建物</v>
      </c>
      <c r="Q38" s="17">
        <f>COUNTIF('資産区分'!$A$2:$A$13,'固定資産整理簿'!P38)</f>
        <v>1</v>
      </c>
    </row>
    <row r="39" spans="2:17" ht="13.5" customHeight="1">
      <c r="B39" s="75" t="s">
        <v>549</v>
      </c>
      <c r="C39" s="113"/>
      <c r="D39" s="75" t="s">
        <v>555</v>
      </c>
      <c r="E39" s="77">
        <v>15</v>
      </c>
      <c r="F39" s="105" t="s">
        <v>427</v>
      </c>
      <c r="G39" s="75" t="s">
        <v>547</v>
      </c>
      <c r="H39" s="74" t="s">
        <v>558</v>
      </c>
      <c r="I39" s="73" t="s">
        <v>259</v>
      </c>
      <c r="K39" s="17" t="str">
        <f t="shared" si="2"/>
        <v>電気設備</v>
      </c>
      <c r="L39" s="17" t="str">
        <f t="shared" si="3"/>
        <v>避雷針</v>
      </c>
      <c r="M39" s="17" t="str">
        <f t="shared" si="4"/>
        <v>電気設備避雷針</v>
      </c>
      <c r="N39" s="149" t="e">
        <f>COUNTIF(#REF!,'固定資産整理簿'!M39)</f>
        <v>#REF!</v>
      </c>
      <c r="O39" s="17">
        <f t="shared" si="0"/>
        <v>15</v>
      </c>
      <c r="P39" s="147" t="str">
        <f t="shared" si="1"/>
        <v>建物</v>
      </c>
      <c r="Q39" s="17">
        <f>COUNTIF('資産区分'!$A$2:$A$13,'固定資産整理簿'!P39)</f>
        <v>1</v>
      </c>
    </row>
    <row r="40" spans="2:17" ht="13.5" customHeight="1">
      <c r="B40" s="75" t="s">
        <v>549</v>
      </c>
      <c r="C40" s="113"/>
      <c r="D40" s="75" t="s">
        <v>555</v>
      </c>
      <c r="E40" s="77">
        <v>15</v>
      </c>
      <c r="F40" s="105" t="s">
        <v>427</v>
      </c>
      <c r="G40" s="75" t="s">
        <v>547</v>
      </c>
      <c r="H40" s="74" t="s">
        <v>558</v>
      </c>
      <c r="I40" s="73" t="s">
        <v>260</v>
      </c>
      <c r="K40" s="17" t="str">
        <f t="shared" si="2"/>
        <v>電気設備</v>
      </c>
      <c r="L40" s="17" t="str">
        <f t="shared" si="3"/>
        <v>接地端子類</v>
      </c>
      <c r="M40" s="17" t="str">
        <f t="shared" si="4"/>
        <v>電気設備接地端子類</v>
      </c>
      <c r="N40" s="149" t="e">
        <f>COUNTIF(#REF!,'固定資産整理簿'!M40)</f>
        <v>#REF!</v>
      </c>
      <c r="O40" s="17">
        <f t="shared" si="0"/>
        <v>15</v>
      </c>
      <c r="P40" s="147" t="str">
        <f t="shared" si="1"/>
        <v>建物</v>
      </c>
      <c r="Q40" s="17">
        <f>COUNTIF('資産区分'!$A$2:$A$13,'固定資産整理簿'!P40)</f>
        <v>1</v>
      </c>
    </row>
    <row r="41" spans="2:17" ht="13.5" customHeight="1">
      <c r="B41" s="75" t="s">
        <v>549</v>
      </c>
      <c r="C41" s="113"/>
      <c r="D41" s="75" t="s">
        <v>555</v>
      </c>
      <c r="E41" s="77">
        <v>15</v>
      </c>
      <c r="F41" s="105" t="s">
        <v>427</v>
      </c>
      <c r="G41" s="75" t="s">
        <v>547</v>
      </c>
      <c r="H41" s="74" t="s">
        <v>558</v>
      </c>
      <c r="I41" s="73" t="s">
        <v>59</v>
      </c>
      <c r="K41" s="17" t="str">
        <f t="shared" si="2"/>
        <v>電気設備</v>
      </c>
      <c r="L41" s="17" t="str">
        <f t="shared" si="3"/>
        <v>動力制御盤</v>
      </c>
      <c r="M41" s="17" t="str">
        <f t="shared" si="4"/>
        <v>電気設備動力制御盤</v>
      </c>
      <c r="N41" s="149" t="e">
        <f>COUNTIF(#REF!,'固定資産整理簿'!M41)</f>
        <v>#REF!</v>
      </c>
      <c r="O41" s="17">
        <f t="shared" si="0"/>
        <v>15</v>
      </c>
      <c r="P41" s="147" t="str">
        <f t="shared" si="1"/>
        <v>建物</v>
      </c>
      <c r="Q41" s="17">
        <f>COUNTIF('資産区分'!$A$2:$A$13,'固定資産整理簿'!P41)</f>
        <v>1</v>
      </c>
    </row>
    <row r="42" spans="2:17" ht="13.5" customHeight="1">
      <c r="B42" s="70" t="s">
        <v>549</v>
      </c>
      <c r="C42" s="132"/>
      <c r="D42" s="70" t="s">
        <v>555</v>
      </c>
      <c r="E42" s="72">
        <v>15</v>
      </c>
      <c r="F42" s="101" t="s">
        <v>427</v>
      </c>
      <c r="G42" s="70" t="s">
        <v>547</v>
      </c>
      <c r="H42" s="69" t="s">
        <v>558</v>
      </c>
      <c r="I42" s="68" t="s">
        <v>261</v>
      </c>
      <c r="K42" s="17" t="str">
        <f t="shared" si="2"/>
        <v>電気設備</v>
      </c>
      <c r="L42" s="17" t="str">
        <f t="shared" si="3"/>
        <v>配線・配管類・配管器具</v>
      </c>
      <c r="M42" s="17" t="str">
        <f t="shared" si="4"/>
        <v>電気設備配線・配管類・配管器具</v>
      </c>
      <c r="N42" s="149" t="e">
        <f>COUNTIF(#REF!,'固定資産整理簿'!M42)</f>
        <v>#REF!</v>
      </c>
      <c r="O42" s="17">
        <f t="shared" si="0"/>
        <v>15</v>
      </c>
      <c r="P42" s="147" t="str">
        <f t="shared" si="1"/>
        <v>建物</v>
      </c>
      <c r="Q42" s="17">
        <f>COUNTIF('資産区分'!$A$2:$A$13,'固定資産整理簿'!P42)</f>
        <v>1</v>
      </c>
    </row>
    <row r="43" spans="2:17" ht="13.5" customHeight="1">
      <c r="B43" s="80" t="s">
        <v>549</v>
      </c>
      <c r="C43" s="133"/>
      <c r="D43" s="80" t="s">
        <v>556</v>
      </c>
      <c r="E43" s="82">
        <v>8</v>
      </c>
      <c r="F43" s="109" t="s">
        <v>427</v>
      </c>
      <c r="G43" s="80" t="s">
        <v>547</v>
      </c>
      <c r="H43" s="79" t="s">
        <v>554</v>
      </c>
      <c r="I43" s="78" t="s">
        <v>262</v>
      </c>
      <c r="K43" s="17" t="str">
        <f t="shared" si="2"/>
        <v>消火災害防止設備</v>
      </c>
      <c r="L43" s="17" t="str">
        <f t="shared" si="3"/>
        <v>受信機</v>
      </c>
      <c r="M43" s="17" t="str">
        <f t="shared" si="4"/>
        <v>消火災害防止設備受信機</v>
      </c>
      <c r="N43" s="149" t="e">
        <f>COUNTIF(#REF!,'固定資産整理簿'!M43)</f>
        <v>#REF!</v>
      </c>
      <c r="O43" s="17">
        <f t="shared" si="0"/>
        <v>8</v>
      </c>
      <c r="P43" s="147" t="str">
        <f t="shared" si="1"/>
        <v>建物</v>
      </c>
      <c r="Q43" s="17">
        <f>COUNTIF('資産区分'!$A$2:$A$13,'固定資産整理簿'!P43)</f>
        <v>1</v>
      </c>
    </row>
    <row r="44" spans="2:17" ht="13.5" customHeight="1">
      <c r="B44" s="75" t="s">
        <v>549</v>
      </c>
      <c r="C44" s="113"/>
      <c r="D44" s="75" t="s">
        <v>556</v>
      </c>
      <c r="E44" s="77">
        <v>8</v>
      </c>
      <c r="F44" s="105" t="s">
        <v>427</v>
      </c>
      <c r="G44" s="75" t="s">
        <v>547</v>
      </c>
      <c r="H44" s="74" t="s">
        <v>554</v>
      </c>
      <c r="I44" s="73" t="s">
        <v>263</v>
      </c>
      <c r="K44" s="17" t="str">
        <f t="shared" si="2"/>
        <v>消火災害防止設備</v>
      </c>
      <c r="L44" s="17" t="str">
        <f t="shared" si="3"/>
        <v>感知器</v>
      </c>
      <c r="M44" s="17" t="str">
        <f t="shared" si="4"/>
        <v>消火災害防止設備感知器</v>
      </c>
      <c r="N44" s="149" t="e">
        <f>COUNTIF(#REF!,'固定資産整理簿'!M44)</f>
        <v>#REF!</v>
      </c>
      <c r="O44" s="17">
        <f t="shared" si="0"/>
        <v>8</v>
      </c>
      <c r="P44" s="147" t="str">
        <f t="shared" si="1"/>
        <v>建物</v>
      </c>
      <c r="Q44" s="17">
        <f>COUNTIF('資産区分'!$A$2:$A$13,'固定資産整理簿'!P44)</f>
        <v>1</v>
      </c>
    </row>
    <row r="45" spans="2:17" ht="13.5" customHeight="1">
      <c r="B45" s="75" t="s">
        <v>549</v>
      </c>
      <c r="C45" s="113"/>
      <c r="D45" s="75" t="s">
        <v>556</v>
      </c>
      <c r="E45" s="77">
        <v>8</v>
      </c>
      <c r="F45" s="105" t="s">
        <v>427</v>
      </c>
      <c r="G45" s="75" t="s">
        <v>547</v>
      </c>
      <c r="H45" s="74" t="s">
        <v>554</v>
      </c>
      <c r="I45" s="73" t="s">
        <v>557</v>
      </c>
      <c r="K45" s="17" t="str">
        <f t="shared" si="2"/>
        <v>消火災害防止設備</v>
      </c>
      <c r="L45" s="17" t="str">
        <f t="shared" si="3"/>
        <v>スプリンクラ</v>
      </c>
      <c r="M45" s="17" t="str">
        <f t="shared" si="4"/>
        <v>消火災害防止設備スプリンクラ</v>
      </c>
      <c r="N45" s="149" t="e">
        <f>COUNTIF(#REF!,'固定資産整理簿'!M45)</f>
        <v>#REF!</v>
      </c>
      <c r="O45" s="17">
        <f t="shared" si="0"/>
        <v>8</v>
      </c>
      <c r="P45" s="147" t="str">
        <f t="shared" si="1"/>
        <v>建物</v>
      </c>
      <c r="Q45" s="17">
        <f>COUNTIF('資産区分'!$A$2:$A$13,'固定資産整理簿'!P45)</f>
        <v>1</v>
      </c>
    </row>
    <row r="46" spans="2:17" ht="13.5" customHeight="1">
      <c r="B46" s="75" t="s">
        <v>549</v>
      </c>
      <c r="C46" s="113"/>
      <c r="D46" s="75" t="s">
        <v>556</v>
      </c>
      <c r="E46" s="77">
        <v>8</v>
      </c>
      <c r="F46" s="105" t="s">
        <v>427</v>
      </c>
      <c r="G46" s="75" t="s">
        <v>547</v>
      </c>
      <c r="H46" s="74" t="s">
        <v>554</v>
      </c>
      <c r="I46" s="73" t="s">
        <v>264</v>
      </c>
      <c r="K46" s="17" t="str">
        <f t="shared" si="2"/>
        <v>消火災害防止設備</v>
      </c>
      <c r="L46" s="17" t="str">
        <f t="shared" si="3"/>
        <v>防犯受信機</v>
      </c>
      <c r="M46" s="17" t="str">
        <f t="shared" si="4"/>
        <v>消火災害防止設備防犯受信機</v>
      </c>
      <c r="N46" s="149" t="e">
        <f>COUNTIF(#REF!,'固定資産整理簿'!M46)</f>
        <v>#REF!</v>
      </c>
      <c r="O46" s="17">
        <f t="shared" si="0"/>
        <v>8</v>
      </c>
      <c r="P46" s="147" t="str">
        <f t="shared" si="1"/>
        <v>建物</v>
      </c>
      <c r="Q46" s="17">
        <f>COUNTIF('資産区分'!$A$2:$A$13,'固定資産整理簿'!P46)</f>
        <v>1</v>
      </c>
    </row>
    <row r="47" spans="2:17" ht="13.5" customHeight="1">
      <c r="B47" s="75" t="s">
        <v>549</v>
      </c>
      <c r="C47" s="113"/>
      <c r="D47" s="75" t="s">
        <v>556</v>
      </c>
      <c r="E47" s="77">
        <v>8</v>
      </c>
      <c r="F47" s="105" t="s">
        <v>427</v>
      </c>
      <c r="G47" s="75" t="s">
        <v>547</v>
      </c>
      <c r="H47" s="74" t="s">
        <v>554</v>
      </c>
      <c r="I47" s="73" t="s">
        <v>320</v>
      </c>
      <c r="K47" s="17" t="str">
        <f t="shared" si="2"/>
        <v>消火災害防止設備</v>
      </c>
      <c r="L47" s="17" t="str">
        <f t="shared" si="3"/>
        <v>進入検知機</v>
      </c>
      <c r="M47" s="17" t="str">
        <f t="shared" si="4"/>
        <v>消火災害防止設備進入検知機</v>
      </c>
      <c r="N47" s="149" t="e">
        <f>COUNTIF(#REF!,'固定資産整理簿'!M47)</f>
        <v>#REF!</v>
      </c>
      <c r="O47" s="17">
        <f t="shared" si="0"/>
        <v>8</v>
      </c>
      <c r="P47" s="147" t="str">
        <f t="shared" si="1"/>
        <v>建物</v>
      </c>
      <c r="Q47" s="17">
        <f>COUNTIF('資産区分'!$A$2:$A$13,'固定資産整理簿'!P47)</f>
        <v>1</v>
      </c>
    </row>
    <row r="48" spans="2:17" ht="13.5" customHeight="1">
      <c r="B48" s="75" t="s">
        <v>549</v>
      </c>
      <c r="C48" s="113"/>
      <c r="D48" s="70" t="s">
        <v>556</v>
      </c>
      <c r="E48" s="72">
        <v>8</v>
      </c>
      <c r="F48" s="101" t="s">
        <v>427</v>
      </c>
      <c r="G48" s="75" t="s">
        <v>547</v>
      </c>
      <c r="H48" s="74" t="s">
        <v>554</v>
      </c>
      <c r="I48" s="73" t="s">
        <v>265</v>
      </c>
      <c r="K48" s="17" t="str">
        <f t="shared" si="2"/>
        <v>消火災害防止設備</v>
      </c>
      <c r="L48" s="17" t="str">
        <f t="shared" si="3"/>
        <v>特殊消火装置</v>
      </c>
      <c r="M48" s="17" t="str">
        <f t="shared" si="4"/>
        <v>消火災害防止設備特殊消火装置</v>
      </c>
      <c r="N48" s="149" t="e">
        <f>COUNTIF(#REF!,'固定資産整理簿'!M48)</f>
        <v>#REF!</v>
      </c>
      <c r="O48" s="17">
        <f t="shared" si="0"/>
        <v>8</v>
      </c>
      <c r="P48" s="147" t="str">
        <f t="shared" si="1"/>
        <v>建物</v>
      </c>
      <c r="Q48" s="17">
        <f>COUNTIF('資産区分'!$A$2:$A$13,'固定資産整理簿'!P48)</f>
        <v>1</v>
      </c>
    </row>
    <row r="49" spans="2:17" ht="13.5" customHeight="1">
      <c r="B49" s="75" t="s">
        <v>549</v>
      </c>
      <c r="C49" s="113"/>
      <c r="D49" s="65" t="s">
        <v>548</v>
      </c>
      <c r="E49" s="64">
        <v>15</v>
      </c>
      <c r="F49" s="114" t="s">
        <v>427</v>
      </c>
      <c r="G49" s="75" t="s">
        <v>547</v>
      </c>
      <c r="H49" s="74" t="s">
        <v>554</v>
      </c>
      <c r="I49" s="73" t="s">
        <v>266</v>
      </c>
      <c r="K49" s="17" t="str">
        <f t="shared" si="2"/>
        <v>消火災害防止設備</v>
      </c>
      <c r="L49" s="17" t="str">
        <f t="shared" si="3"/>
        <v>防火扉</v>
      </c>
      <c r="M49" s="17" t="str">
        <f t="shared" si="4"/>
        <v>消火災害防止設備防火扉</v>
      </c>
      <c r="N49" s="149" t="e">
        <f>COUNTIF(#REF!,'固定資産整理簿'!M49)</f>
        <v>#REF!</v>
      </c>
      <c r="O49" s="17">
        <f t="shared" si="0"/>
        <v>15</v>
      </c>
      <c r="P49" s="147" t="str">
        <f t="shared" si="1"/>
        <v>建物</v>
      </c>
      <c r="Q49" s="17">
        <f>COUNTIF('資産区分'!$A$2:$A$13,'固定資産整理簿'!P49)</f>
        <v>1</v>
      </c>
    </row>
    <row r="50" spans="2:17" ht="13.5" customHeight="1">
      <c r="B50" s="70" t="s">
        <v>549</v>
      </c>
      <c r="C50" s="132"/>
      <c r="D50" s="65" t="s">
        <v>555</v>
      </c>
      <c r="E50" s="64">
        <v>15</v>
      </c>
      <c r="F50" s="114" t="s">
        <v>427</v>
      </c>
      <c r="G50" s="70" t="s">
        <v>547</v>
      </c>
      <c r="H50" s="69" t="s">
        <v>554</v>
      </c>
      <c r="I50" s="68" t="s">
        <v>261</v>
      </c>
      <c r="K50" s="17" t="str">
        <f t="shared" si="2"/>
        <v>消火災害防止設備</v>
      </c>
      <c r="L50" s="17" t="str">
        <f t="shared" si="3"/>
        <v>配線・配管類・配管器具</v>
      </c>
      <c r="M50" s="17" t="str">
        <f t="shared" si="4"/>
        <v>消火災害防止設備配線・配管類・配管器具</v>
      </c>
      <c r="N50" s="149" t="e">
        <f>COUNTIF(#REF!,'固定資産整理簿'!M50)</f>
        <v>#REF!</v>
      </c>
      <c r="O50" s="17">
        <f t="shared" si="0"/>
        <v>15</v>
      </c>
      <c r="P50" s="147" t="str">
        <f t="shared" si="1"/>
        <v>建物</v>
      </c>
      <c r="Q50" s="17">
        <f>COUNTIF('資産区分'!$A$2:$A$13,'固定資産整理簿'!P50)</f>
        <v>1</v>
      </c>
    </row>
    <row r="51" spans="2:17" ht="13.5" customHeight="1">
      <c r="B51" s="65" t="s">
        <v>549</v>
      </c>
      <c r="C51" s="60"/>
      <c r="D51" s="65" t="s">
        <v>553</v>
      </c>
      <c r="E51" s="64">
        <v>17</v>
      </c>
      <c r="F51" s="114" t="s">
        <v>427</v>
      </c>
      <c r="G51" s="65" t="s">
        <v>547</v>
      </c>
      <c r="H51" s="67" t="s">
        <v>552</v>
      </c>
      <c r="I51" s="66" t="s">
        <v>551</v>
      </c>
      <c r="K51" s="17" t="str">
        <f t="shared" si="2"/>
        <v>昇降機</v>
      </c>
      <c r="L51" s="17" t="str">
        <f t="shared" si="3"/>
        <v>エレベータ</v>
      </c>
      <c r="M51" s="17" t="str">
        <f t="shared" si="4"/>
        <v>昇降機エレベータ</v>
      </c>
      <c r="N51" s="149" t="e">
        <f>COUNTIF(#REF!,'固定資産整理簿'!M51)</f>
        <v>#REF!</v>
      </c>
      <c r="O51" s="17">
        <f t="shared" si="0"/>
        <v>17</v>
      </c>
      <c r="P51" s="147" t="str">
        <f t="shared" si="1"/>
        <v>建物</v>
      </c>
      <c r="Q51" s="17">
        <f>COUNTIF('資産区分'!$A$2:$A$13,'固定資産整理簿'!P51)</f>
        <v>1</v>
      </c>
    </row>
    <row r="52" spans="2:17" ht="13.5" customHeight="1">
      <c r="B52" s="80" t="s">
        <v>549</v>
      </c>
      <c r="C52" s="133"/>
      <c r="D52" s="80" t="s">
        <v>548</v>
      </c>
      <c r="E52" s="82">
        <v>15</v>
      </c>
      <c r="F52" s="109" t="s">
        <v>427</v>
      </c>
      <c r="G52" s="80" t="s">
        <v>547</v>
      </c>
      <c r="H52" s="79" t="s">
        <v>267</v>
      </c>
      <c r="I52" s="78" t="s">
        <v>550</v>
      </c>
      <c r="K52" s="17" t="str">
        <f t="shared" si="2"/>
        <v>可動間仕切り</v>
      </c>
      <c r="L52" s="17" t="str">
        <f t="shared" si="3"/>
        <v>アコーディオンカーテン</v>
      </c>
      <c r="M52" s="17" t="str">
        <f t="shared" si="4"/>
        <v>可動間仕切りアコーディオンカーテン</v>
      </c>
      <c r="N52" s="149" t="e">
        <f>COUNTIF(#REF!,'固定資産整理簿'!M52)</f>
        <v>#REF!</v>
      </c>
      <c r="O52" s="17">
        <f t="shared" si="0"/>
        <v>15</v>
      </c>
      <c r="P52" s="147" t="str">
        <f t="shared" si="1"/>
        <v>建物</v>
      </c>
      <c r="Q52" s="17">
        <f>COUNTIF('資産区分'!$A$2:$A$13,'固定資産整理簿'!P52)</f>
        <v>1</v>
      </c>
    </row>
    <row r="53" spans="2:17" ht="13.5" customHeight="1">
      <c r="B53" s="70" t="s">
        <v>549</v>
      </c>
      <c r="C53" s="132"/>
      <c r="D53" s="70" t="s">
        <v>548</v>
      </c>
      <c r="E53" s="72">
        <v>15</v>
      </c>
      <c r="F53" s="101" t="s">
        <v>427</v>
      </c>
      <c r="G53" s="70" t="s">
        <v>547</v>
      </c>
      <c r="H53" s="69" t="s">
        <v>267</v>
      </c>
      <c r="I53" s="68" t="s">
        <v>546</v>
      </c>
      <c r="K53" s="17" t="str">
        <f t="shared" si="2"/>
        <v>可動間仕切り</v>
      </c>
      <c r="L53" s="17" t="str">
        <f t="shared" si="3"/>
        <v>スライディングドア</v>
      </c>
      <c r="M53" s="17" t="str">
        <f t="shared" si="4"/>
        <v>可動間仕切りスライディングドア</v>
      </c>
      <c r="N53" s="149" t="e">
        <f>COUNTIF(#REF!,'固定資産整理簿'!M53)</f>
        <v>#REF!</v>
      </c>
      <c r="O53" s="17">
        <f t="shared" si="0"/>
        <v>15</v>
      </c>
      <c r="P53" s="147" t="str">
        <f t="shared" si="1"/>
        <v>建物</v>
      </c>
      <c r="Q53" s="17">
        <f>COUNTIF('資産区分'!$A$2:$A$13,'固定資産整理簿'!P53)</f>
        <v>1</v>
      </c>
    </row>
    <row r="54" spans="2:17" ht="13.5" customHeight="1">
      <c r="B54" s="80" t="s">
        <v>518</v>
      </c>
      <c r="C54" s="78" t="s">
        <v>542</v>
      </c>
      <c r="D54" s="80" t="s">
        <v>541</v>
      </c>
      <c r="E54" s="82">
        <v>50</v>
      </c>
      <c r="F54" s="109" t="s">
        <v>453</v>
      </c>
      <c r="G54" s="80" t="s">
        <v>268</v>
      </c>
      <c r="H54" s="79" t="s">
        <v>10</v>
      </c>
      <c r="I54" s="78" t="s">
        <v>10</v>
      </c>
      <c r="K54" s="146" t="str">
        <f aca="true" t="shared" si="5" ref="K54:K59">G54</f>
        <v>管路施設</v>
      </c>
      <c r="L54" s="146" t="str">
        <f t="shared" si="3"/>
        <v>管渠</v>
      </c>
      <c r="M54" s="17" t="str">
        <f t="shared" si="4"/>
        <v>管路施設管渠</v>
      </c>
      <c r="N54" s="149" t="e">
        <f>COUNTIF(#REF!,'固定資産整理簿'!M54)</f>
        <v>#REF!</v>
      </c>
      <c r="O54" s="17">
        <f t="shared" si="0"/>
        <v>50</v>
      </c>
      <c r="P54" s="17" t="str">
        <f aca="true" t="shared" si="6" ref="P54:P69">C54</f>
        <v>排水設備</v>
      </c>
      <c r="Q54" s="17">
        <f>COUNTIF('資産区分'!$A$2:$A$13,'固定資産整理簿'!P54)</f>
        <v>1</v>
      </c>
    </row>
    <row r="55" spans="2:17" ht="13.5" customHeight="1">
      <c r="B55" s="75" t="s">
        <v>518</v>
      </c>
      <c r="C55" s="73" t="s">
        <v>542</v>
      </c>
      <c r="D55" s="75" t="s">
        <v>541</v>
      </c>
      <c r="E55" s="77">
        <v>50</v>
      </c>
      <c r="F55" s="105" t="s">
        <v>453</v>
      </c>
      <c r="G55" s="75" t="s">
        <v>268</v>
      </c>
      <c r="H55" s="74" t="s">
        <v>10</v>
      </c>
      <c r="I55" s="73" t="s">
        <v>545</v>
      </c>
      <c r="K55" s="146" t="str">
        <f t="shared" si="5"/>
        <v>管路施設</v>
      </c>
      <c r="L55" s="146" t="str">
        <f t="shared" si="3"/>
        <v>ボックスカルバート</v>
      </c>
      <c r="M55" s="17" t="str">
        <f t="shared" si="4"/>
        <v>管路施設ボックスカルバート</v>
      </c>
      <c r="N55" s="149" t="e">
        <f>COUNTIF(#REF!,'固定資産整理簿'!M55)</f>
        <v>#REF!</v>
      </c>
      <c r="O55" s="17">
        <f t="shared" si="0"/>
        <v>50</v>
      </c>
      <c r="P55" s="17" t="str">
        <f t="shared" si="6"/>
        <v>排水設備</v>
      </c>
      <c r="Q55" s="17">
        <f>COUNTIF('資産区分'!$A$2:$A$13,'固定資産整理簿'!P55)</f>
        <v>1</v>
      </c>
    </row>
    <row r="56" spans="2:17" ht="13.5" customHeight="1">
      <c r="B56" s="70" t="s">
        <v>518</v>
      </c>
      <c r="C56" s="68" t="s">
        <v>542</v>
      </c>
      <c r="D56" s="70" t="s">
        <v>541</v>
      </c>
      <c r="E56" s="72">
        <v>50</v>
      </c>
      <c r="F56" s="101" t="s">
        <v>453</v>
      </c>
      <c r="G56" s="70" t="s">
        <v>268</v>
      </c>
      <c r="H56" s="69" t="s">
        <v>10</v>
      </c>
      <c r="I56" s="132" t="s">
        <v>310</v>
      </c>
      <c r="K56" s="146" t="str">
        <f t="shared" si="5"/>
        <v>管路施設</v>
      </c>
      <c r="L56" s="146" t="str">
        <f t="shared" si="3"/>
        <v>U型側溝</v>
      </c>
      <c r="M56" s="17" t="str">
        <f t="shared" si="4"/>
        <v>管路施設U型側溝</v>
      </c>
      <c r="N56" s="149" t="e">
        <f>COUNTIF(#REF!,'固定資産整理簿'!M56)</f>
        <v>#REF!</v>
      </c>
      <c r="O56" s="17">
        <f t="shared" si="0"/>
        <v>50</v>
      </c>
      <c r="P56" s="17" t="str">
        <f t="shared" si="6"/>
        <v>排水設備</v>
      </c>
      <c r="Q56" s="17">
        <f>COUNTIF('資産区分'!$A$2:$A$13,'固定資産整理簿'!P56)</f>
        <v>1</v>
      </c>
    </row>
    <row r="57" spans="2:17" ht="13.5" customHeight="1">
      <c r="B57" s="97" t="s">
        <v>518</v>
      </c>
      <c r="C57" s="95" t="s">
        <v>542</v>
      </c>
      <c r="D57" s="97" t="s">
        <v>541</v>
      </c>
      <c r="E57" s="99">
        <v>50</v>
      </c>
      <c r="F57" s="134" t="s">
        <v>453</v>
      </c>
      <c r="G57" s="97" t="s">
        <v>268</v>
      </c>
      <c r="H57" s="96" t="s">
        <v>544</v>
      </c>
      <c r="I57" s="95" t="s">
        <v>543</v>
      </c>
      <c r="K57" s="146" t="str">
        <f t="shared" si="5"/>
        <v>管路施設</v>
      </c>
      <c r="L57" s="146" t="str">
        <f t="shared" si="3"/>
        <v>桝（雨水桝、雨水浸透桝）</v>
      </c>
      <c r="M57" s="17" t="str">
        <f t="shared" si="4"/>
        <v>管路施設桝（雨水桝、雨水浸透桝）</v>
      </c>
      <c r="N57" s="149" t="e">
        <f>COUNTIF(#REF!,'固定資産整理簿'!M57)</f>
        <v>#REF!</v>
      </c>
      <c r="O57" s="17">
        <f t="shared" si="0"/>
        <v>50</v>
      </c>
      <c r="P57" s="17" t="str">
        <f t="shared" si="6"/>
        <v>排水設備</v>
      </c>
      <c r="Q57" s="17">
        <f>COUNTIF('資産区分'!$A$2:$A$13,'固定資産整理簿'!P57)</f>
        <v>1</v>
      </c>
    </row>
    <row r="58" spans="2:17" ht="13.5" customHeight="1">
      <c r="B58" s="75" t="s">
        <v>518</v>
      </c>
      <c r="C58" s="73" t="s">
        <v>542</v>
      </c>
      <c r="D58" s="75" t="s">
        <v>541</v>
      </c>
      <c r="E58" s="77">
        <v>50</v>
      </c>
      <c r="F58" s="105" t="s">
        <v>453</v>
      </c>
      <c r="G58" s="75" t="s">
        <v>268</v>
      </c>
      <c r="H58" s="74" t="s">
        <v>9</v>
      </c>
      <c r="I58" s="73" t="s">
        <v>9</v>
      </c>
      <c r="K58" s="146" t="str">
        <f t="shared" si="5"/>
        <v>管路施設</v>
      </c>
      <c r="L58" s="146" t="str">
        <f t="shared" si="3"/>
        <v>取付管</v>
      </c>
      <c r="M58" s="17" t="str">
        <f t="shared" si="4"/>
        <v>管路施設取付管</v>
      </c>
      <c r="N58" s="149" t="e">
        <f>COUNTIF(#REF!,'固定資産整理簿'!M58)</f>
        <v>#REF!</v>
      </c>
      <c r="O58" s="17">
        <f t="shared" si="0"/>
        <v>50</v>
      </c>
      <c r="P58" s="17" t="str">
        <f t="shared" si="6"/>
        <v>排水設備</v>
      </c>
      <c r="Q58" s="17">
        <f>COUNTIF('資産区分'!$A$2:$A$13,'固定資産整理簿'!P58)</f>
        <v>1</v>
      </c>
    </row>
    <row r="59" spans="2:17" ht="13.5" customHeight="1">
      <c r="B59" s="70" t="s">
        <v>518</v>
      </c>
      <c r="C59" s="68" t="s">
        <v>542</v>
      </c>
      <c r="D59" s="70" t="s">
        <v>541</v>
      </c>
      <c r="E59" s="72">
        <v>50</v>
      </c>
      <c r="F59" s="101" t="s">
        <v>453</v>
      </c>
      <c r="G59" s="70" t="s">
        <v>268</v>
      </c>
      <c r="H59" s="69" t="s">
        <v>540</v>
      </c>
      <c r="I59" s="68" t="s">
        <v>540</v>
      </c>
      <c r="K59" s="146" t="str">
        <f t="shared" si="5"/>
        <v>管路施設</v>
      </c>
      <c r="L59" s="146" t="str">
        <f t="shared" si="3"/>
        <v>マンホール</v>
      </c>
      <c r="M59" s="17" t="str">
        <f t="shared" si="4"/>
        <v>管路施設マンホール</v>
      </c>
      <c r="N59" s="149" t="e">
        <f>COUNTIF(#REF!,'固定資産整理簿'!M59)</f>
        <v>#REF!</v>
      </c>
      <c r="O59" s="17">
        <f t="shared" si="0"/>
        <v>50</v>
      </c>
      <c r="P59" s="17" t="str">
        <f t="shared" si="6"/>
        <v>排水設備</v>
      </c>
      <c r="Q59" s="17">
        <f>COUNTIF('資産区分'!$A$2:$A$13,'固定資産整理簿'!P59)</f>
        <v>1</v>
      </c>
    </row>
    <row r="60" spans="2:17" ht="13.5" customHeight="1">
      <c r="B60" s="80" t="s">
        <v>518</v>
      </c>
      <c r="C60" s="78" t="s">
        <v>526</v>
      </c>
      <c r="D60" s="80" t="s">
        <v>526</v>
      </c>
      <c r="E60" s="82">
        <v>50</v>
      </c>
      <c r="F60" s="109" t="s">
        <v>453</v>
      </c>
      <c r="G60" s="80" t="s">
        <v>539</v>
      </c>
      <c r="H60" s="79" t="s">
        <v>532</v>
      </c>
      <c r="I60" s="133"/>
      <c r="K60" s="17" t="s">
        <v>592</v>
      </c>
      <c r="L60" s="17" t="str">
        <f>G60</f>
        <v>ポンプ場施設（除砂施設）</v>
      </c>
      <c r="M60" s="17" t="str">
        <f t="shared" si="4"/>
        <v>躯体ポンプ場施設（除砂施設）</v>
      </c>
      <c r="N60" s="149" t="e">
        <f>COUNTIF(#REF!,'固定資産整理簿'!M60)</f>
        <v>#REF!</v>
      </c>
      <c r="O60" s="17">
        <f t="shared" si="0"/>
        <v>50</v>
      </c>
      <c r="P60" s="17" t="str">
        <f t="shared" si="6"/>
        <v>処理設備</v>
      </c>
      <c r="Q60" s="17">
        <f>COUNTIF('資産区分'!$A$2:$A$13,'固定資産整理簿'!P60)</f>
        <v>1</v>
      </c>
    </row>
    <row r="61" spans="2:17" ht="13.5" customHeight="1">
      <c r="B61" s="70" t="s">
        <v>518</v>
      </c>
      <c r="C61" s="68" t="s">
        <v>526</v>
      </c>
      <c r="D61" s="70" t="s">
        <v>526</v>
      </c>
      <c r="E61" s="72">
        <v>50</v>
      </c>
      <c r="F61" s="101" t="s">
        <v>453</v>
      </c>
      <c r="G61" s="70" t="s">
        <v>538</v>
      </c>
      <c r="H61" s="69" t="s">
        <v>532</v>
      </c>
      <c r="I61" s="132"/>
      <c r="K61" s="17" t="s">
        <v>592</v>
      </c>
      <c r="L61" s="17" t="str">
        <f aca="true" t="shared" si="7" ref="L61:L71">G61</f>
        <v>ポンプ場施設（揚水施設）</v>
      </c>
      <c r="M61" s="17" t="str">
        <f t="shared" si="4"/>
        <v>躯体ポンプ場施設（揚水施設）</v>
      </c>
      <c r="N61" s="149" t="e">
        <f>COUNTIF(#REF!,'固定資産整理簿'!M61)</f>
        <v>#REF!</v>
      </c>
      <c r="O61" s="17">
        <f t="shared" si="0"/>
        <v>50</v>
      </c>
      <c r="P61" s="17" t="str">
        <f t="shared" si="6"/>
        <v>処理設備</v>
      </c>
      <c r="Q61" s="17">
        <f>COUNTIF('資産区分'!$A$2:$A$13,'固定資産整理簿'!P61)</f>
        <v>1</v>
      </c>
    </row>
    <row r="62" spans="2:17" ht="13.5" customHeight="1">
      <c r="B62" s="65" t="s">
        <v>518</v>
      </c>
      <c r="C62" s="66" t="s">
        <v>526</v>
      </c>
      <c r="D62" s="65" t="s">
        <v>526</v>
      </c>
      <c r="E62" s="64">
        <v>50</v>
      </c>
      <c r="F62" s="114" t="s">
        <v>453</v>
      </c>
      <c r="G62" s="65" t="s">
        <v>112</v>
      </c>
      <c r="H62" s="67" t="s">
        <v>537</v>
      </c>
      <c r="I62" s="60"/>
      <c r="K62" s="17" t="s">
        <v>592</v>
      </c>
      <c r="L62" s="17" t="str">
        <f t="shared" si="7"/>
        <v>雨水滞水池・調整池</v>
      </c>
      <c r="M62" s="17" t="str">
        <f t="shared" si="4"/>
        <v>躯体雨水滞水池・調整池</v>
      </c>
      <c r="N62" s="149" t="e">
        <f>COUNTIF(#REF!,'固定資産整理簿'!M62)</f>
        <v>#REF!</v>
      </c>
      <c r="O62" s="17">
        <f t="shared" si="0"/>
        <v>50</v>
      </c>
      <c r="P62" s="17" t="str">
        <f t="shared" si="6"/>
        <v>処理設備</v>
      </c>
      <c r="Q62" s="17">
        <f>COUNTIF('資産区分'!$A$2:$A$13,'固定資産整理簿'!P62)</f>
        <v>1</v>
      </c>
    </row>
    <row r="63" spans="2:17" ht="13.5" customHeight="1">
      <c r="B63" s="65" t="s">
        <v>518</v>
      </c>
      <c r="C63" s="66" t="s">
        <v>526</v>
      </c>
      <c r="D63" s="65" t="s">
        <v>526</v>
      </c>
      <c r="E63" s="64">
        <v>50</v>
      </c>
      <c r="F63" s="114" t="s">
        <v>453</v>
      </c>
      <c r="G63" s="65" t="s">
        <v>114</v>
      </c>
      <c r="H63" s="67" t="s">
        <v>537</v>
      </c>
      <c r="I63" s="60"/>
      <c r="K63" s="17" t="s">
        <v>592</v>
      </c>
      <c r="L63" s="17" t="str">
        <f t="shared" si="7"/>
        <v>汚水調整池</v>
      </c>
      <c r="M63" s="17" t="str">
        <f t="shared" si="4"/>
        <v>躯体汚水調整池</v>
      </c>
      <c r="N63" s="149" t="e">
        <f>COUNTIF(#REF!,'固定資産整理簿'!M63)</f>
        <v>#REF!</v>
      </c>
      <c r="O63" s="17">
        <f t="shared" si="0"/>
        <v>50</v>
      </c>
      <c r="P63" s="17" t="str">
        <f t="shared" si="6"/>
        <v>処理設備</v>
      </c>
      <c r="Q63" s="17">
        <f>COUNTIF('資産区分'!$A$2:$A$13,'固定資産整理簿'!P63)</f>
        <v>1</v>
      </c>
    </row>
    <row r="64" spans="2:17" ht="13.5" customHeight="1">
      <c r="B64" s="80" t="s">
        <v>518</v>
      </c>
      <c r="C64" s="78" t="s">
        <v>526</v>
      </c>
      <c r="D64" s="80" t="s">
        <v>526</v>
      </c>
      <c r="E64" s="82">
        <v>50</v>
      </c>
      <c r="F64" s="109" t="s">
        <v>453</v>
      </c>
      <c r="G64" s="80" t="s">
        <v>536</v>
      </c>
      <c r="H64" s="79" t="s">
        <v>532</v>
      </c>
      <c r="I64" s="133"/>
      <c r="K64" s="17" t="s">
        <v>592</v>
      </c>
      <c r="L64" s="17" t="str">
        <f t="shared" si="7"/>
        <v>水処理施設（沈殿施設）</v>
      </c>
      <c r="M64" s="17" t="str">
        <f t="shared" si="4"/>
        <v>躯体水処理施設（沈殿施設）</v>
      </c>
      <c r="N64" s="149" t="e">
        <f>COUNTIF(#REF!,'固定資産整理簿'!M64)</f>
        <v>#REF!</v>
      </c>
      <c r="O64" s="17">
        <f t="shared" si="0"/>
        <v>50</v>
      </c>
      <c r="P64" s="17" t="str">
        <f t="shared" si="6"/>
        <v>処理設備</v>
      </c>
      <c r="Q64" s="17">
        <f>COUNTIF('資産区分'!$A$2:$A$13,'固定資産整理簿'!P64)</f>
        <v>1</v>
      </c>
    </row>
    <row r="65" spans="2:17" ht="13.5" customHeight="1">
      <c r="B65" s="75" t="s">
        <v>518</v>
      </c>
      <c r="C65" s="73" t="s">
        <v>526</v>
      </c>
      <c r="D65" s="75" t="s">
        <v>526</v>
      </c>
      <c r="E65" s="77">
        <v>50</v>
      </c>
      <c r="F65" s="105" t="s">
        <v>453</v>
      </c>
      <c r="G65" s="75" t="s">
        <v>535</v>
      </c>
      <c r="H65" s="74" t="s">
        <v>532</v>
      </c>
      <c r="I65" s="113"/>
      <c r="K65" s="17" t="s">
        <v>592</v>
      </c>
      <c r="L65" s="17" t="str">
        <f t="shared" si="7"/>
        <v>水処理施設（反応タンク施設）</v>
      </c>
      <c r="M65" s="17" t="str">
        <f t="shared" si="4"/>
        <v>躯体水処理施設（反応タンク施設）</v>
      </c>
      <c r="N65" s="149" t="e">
        <f>COUNTIF(#REF!,'固定資産整理簿'!M65)</f>
        <v>#REF!</v>
      </c>
      <c r="O65" s="17">
        <f t="shared" si="0"/>
        <v>50</v>
      </c>
      <c r="P65" s="17" t="str">
        <f t="shared" si="6"/>
        <v>処理設備</v>
      </c>
      <c r="Q65" s="17">
        <f>COUNTIF('資産区分'!$A$2:$A$13,'固定資産整理簿'!P65)</f>
        <v>1</v>
      </c>
    </row>
    <row r="66" spans="2:17" ht="13.5" customHeight="1">
      <c r="B66" s="75" t="s">
        <v>518</v>
      </c>
      <c r="C66" s="73" t="s">
        <v>526</v>
      </c>
      <c r="D66" s="75" t="s">
        <v>526</v>
      </c>
      <c r="E66" s="77">
        <v>50</v>
      </c>
      <c r="F66" s="105" t="s">
        <v>453</v>
      </c>
      <c r="G66" s="75" t="s">
        <v>534</v>
      </c>
      <c r="H66" s="74" t="s">
        <v>532</v>
      </c>
      <c r="I66" s="113"/>
      <c r="K66" s="17" t="s">
        <v>592</v>
      </c>
      <c r="L66" s="17" t="str">
        <f t="shared" si="7"/>
        <v>水処理施設（消毒施設）</v>
      </c>
      <c r="M66" s="17" t="str">
        <f t="shared" si="4"/>
        <v>躯体水処理施設（消毒施設）</v>
      </c>
      <c r="N66" s="149" t="e">
        <f>COUNTIF(#REF!,'固定資産整理簿'!M66)</f>
        <v>#REF!</v>
      </c>
      <c r="O66" s="17">
        <f t="shared" si="0"/>
        <v>50</v>
      </c>
      <c r="P66" s="17" t="str">
        <f t="shared" si="6"/>
        <v>処理設備</v>
      </c>
      <c r="Q66" s="17">
        <f>COUNTIF('資産区分'!$A$2:$A$13,'固定資産整理簿'!P66)</f>
        <v>1</v>
      </c>
    </row>
    <row r="67" spans="2:17" ht="13.5" customHeight="1">
      <c r="B67" s="70" t="s">
        <v>518</v>
      </c>
      <c r="C67" s="68" t="s">
        <v>526</v>
      </c>
      <c r="D67" s="70" t="s">
        <v>526</v>
      </c>
      <c r="E67" s="72">
        <v>50</v>
      </c>
      <c r="F67" s="101" t="s">
        <v>453</v>
      </c>
      <c r="G67" s="70" t="s">
        <v>533</v>
      </c>
      <c r="H67" s="69" t="s">
        <v>532</v>
      </c>
      <c r="I67" s="132"/>
      <c r="K67" s="17" t="s">
        <v>592</v>
      </c>
      <c r="L67" s="17" t="str">
        <f t="shared" si="7"/>
        <v>水処理施設（場内管渠設備）</v>
      </c>
      <c r="M67" s="17" t="str">
        <f t="shared" si="4"/>
        <v>躯体水処理施設（場内管渠設備）</v>
      </c>
      <c r="N67" s="149" t="e">
        <f>COUNTIF(#REF!,'固定資産整理簿'!M67)</f>
        <v>#REF!</v>
      </c>
      <c r="O67" s="17">
        <f t="shared" si="0"/>
        <v>50</v>
      </c>
      <c r="P67" s="17" t="str">
        <f t="shared" si="6"/>
        <v>処理設備</v>
      </c>
      <c r="Q67" s="17">
        <f>COUNTIF('資産区分'!$A$2:$A$13,'固定資産整理簿'!P67)</f>
        <v>1</v>
      </c>
    </row>
    <row r="68" spans="2:17" ht="13.5" customHeight="1">
      <c r="B68" s="80" t="s">
        <v>518</v>
      </c>
      <c r="C68" s="78" t="s">
        <v>526</v>
      </c>
      <c r="D68" s="80" t="s">
        <v>526</v>
      </c>
      <c r="E68" s="82">
        <v>50</v>
      </c>
      <c r="F68" s="109" t="s">
        <v>453</v>
      </c>
      <c r="G68" s="80" t="s">
        <v>531</v>
      </c>
      <c r="H68" s="79" t="s">
        <v>269</v>
      </c>
      <c r="I68" s="133"/>
      <c r="K68" s="17" t="s">
        <v>592</v>
      </c>
      <c r="L68" s="17" t="str">
        <f t="shared" si="7"/>
        <v>汚泥処理施設（濃縮タンク）</v>
      </c>
      <c r="M68" s="17" t="str">
        <f t="shared" si="4"/>
        <v>躯体汚泥処理施設（濃縮タンク）</v>
      </c>
      <c r="N68" s="149" t="e">
        <f>COUNTIF(#REF!,'固定資産整理簿'!M68)</f>
        <v>#REF!</v>
      </c>
      <c r="O68" s="17">
        <f t="shared" si="0"/>
        <v>50</v>
      </c>
      <c r="P68" s="17" t="str">
        <f t="shared" si="6"/>
        <v>処理設備</v>
      </c>
      <c r="Q68" s="17">
        <f>COUNTIF('資産区分'!$A$2:$A$13,'固定資産整理簿'!P68)</f>
        <v>1</v>
      </c>
    </row>
    <row r="69" spans="2:17" ht="13.5" customHeight="1">
      <c r="B69" s="75" t="s">
        <v>518</v>
      </c>
      <c r="C69" s="73" t="s">
        <v>526</v>
      </c>
      <c r="D69" s="75" t="s">
        <v>526</v>
      </c>
      <c r="E69" s="77">
        <v>50</v>
      </c>
      <c r="F69" s="105" t="s">
        <v>453</v>
      </c>
      <c r="G69" s="75" t="s">
        <v>530</v>
      </c>
      <c r="H69" s="74" t="s">
        <v>269</v>
      </c>
      <c r="I69" s="113"/>
      <c r="K69" s="17" t="s">
        <v>592</v>
      </c>
      <c r="L69" s="17" t="str">
        <f t="shared" si="7"/>
        <v>汚泥処理施設（消化タンク）</v>
      </c>
      <c r="M69" s="17" t="str">
        <f t="shared" si="4"/>
        <v>躯体汚泥処理施設（消化タンク）</v>
      </c>
      <c r="N69" s="149" t="e">
        <f>COUNTIF(#REF!,'固定資産整理簿'!M69)</f>
        <v>#REF!</v>
      </c>
      <c r="O69" s="17">
        <f t="shared" si="0"/>
        <v>50</v>
      </c>
      <c r="P69" s="17" t="str">
        <f t="shared" si="6"/>
        <v>処理設備</v>
      </c>
      <c r="Q69" s="17">
        <f>COUNTIF('資産区分'!$A$2:$A$13,'固定資産整理簿'!P69)</f>
        <v>1</v>
      </c>
    </row>
    <row r="70" spans="2:17" ht="13.5" customHeight="1">
      <c r="B70" s="75" t="s">
        <v>518</v>
      </c>
      <c r="C70" s="73" t="s">
        <v>526</v>
      </c>
      <c r="D70" s="75" t="s">
        <v>526</v>
      </c>
      <c r="E70" s="77">
        <v>50</v>
      </c>
      <c r="F70" s="105" t="s">
        <v>453</v>
      </c>
      <c r="G70" s="75" t="s">
        <v>529</v>
      </c>
      <c r="H70" s="74" t="s">
        <v>269</v>
      </c>
      <c r="I70" s="113"/>
      <c r="K70" s="17" t="s">
        <v>592</v>
      </c>
      <c r="L70" s="17" t="str">
        <f t="shared" si="7"/>
        <v>汚泥処理施設（貯留タンク）</v>
      </c>
      <c r="M70" s="17" t="str">
        <f t="shared" si="4"/>
        <v>躯体汚泥処理施設（貯留タンク）</v>
      </c>
      <c r="N70" s="149" t="e">
        <f>COUNTIF(#REF!,'固定資産整理簿'!M70)</f>
        <v>#REF!</v>
      </c>
      <c r="O70" s="17">
        <f aca="true" t="shared" si="8" ref="O70:O133">E70</f>
        <v>50</v>
      </c>
      <c r="P70" s="17" t="str">
        <f aca="true" t="shared" si="9" ref="P70:P133">C70</f>
        <v>処理設備</v>
      </c>
      <c r="Q70" s="17">
        <f>COUNTIF('資産区分'!$A$2:$A$13,'固定資産整理簿'!P70)</f>
        <v>1</v>
      </c>
    </row>
    <row r="71" spans="2:17" ht="13.5" customHeight="1">
      <c r="B71" s="70" t="s">
        <v>518</v>
      </c>
      <c r="C71" s="68" t="s">
        <v>526</v>
      </c>
      <c r="D71" s="70" t="s">
        <v>526</v>
      </c>
      <c r="E71" s="72">
        <v>50</v>
      </c>
      <c r="F71" s="101" t="s">
        <v>453</v>
      </c>
      <c r="G71" s="70" t="s">
        <v>528</v>
      </c>
      <c r="H71" s="69" t="s">
        <v>269</v>
      </c>
      <c r="I71" s="132"/>
      <c r="K71" s="17" t="s">
        <v>592</v>
      </c>
      <c r="L71" s="17" t="str">
        <f t="shared" si="7"/>
        <v>汚泥処理施設（洗浄タンク）</v>
      </c>
      <c r="M71" s="17" t="str">
        <f t="shared" si="4"/>
        <v>躯体汚泥処理施設（洗浄タンク）</v>
      </c>
      <c r="N71" s="149" t="e">
        <f>COUNTIF(#REF!,'固定資産整理簿'!M71)</f>
        <v>#REF!</v>
      </c>
      <c r="O71" s="17">
        <f t="shared" si="8"/>
        <v>50</v>
      </c>
      <c r="P71" s="17" t="str">
        <f t="shared" si="9"/>
        <v>処理設備</v>
      </c>
      <c r="Q71" s="17">
        <f>COUNTIF('資産区分'!$A$2:$A$13,'固定資産整理簿'!P71)</f>
        <v>1</v>
      </c>
    </row>
    <row r="72" spans="2:17" ht="13.5" customHeight="1">
      <c r="B72" s="129" t="s">
        <v>518</v>
      </c>
      <c r="C72" s="131" t="s">
        <v>526</v>
      </c>
      <c r="D72" s="129" t="s">
        <v>526</v>
      </c>
      <c r="E72" s="130">
        <v>50</v>
      </c>
      <c r="F72" s="109"/>
      <c r="G72" s="129" t="s">
        <v>527</v>
      </c>
      <c r="H72" s="89" t="s">
        <v>326</v>
      </c>
      <c r="I72" s="128" t="s">
        <v>327</v>
      </c>
      <c r="K72" s="17" t="str">
        <f t="shared" si="2"/>
        <v>附帯設備</v>
      </c>
      <c r="L72" s="17" t="str">
        <f t="shared" si="3"/>
        <v>内部防食</v>
      </c>
      <c r="M72" s="17" t="str">
        <f t="shared" si="4"/>
        <v>附帯設備内部防食</v>
      </c>
      <c r="N72" s="149" t="e">
        <f>COUNTIF(#REF!,'固定資産整理簿'!M72)</f>
        <v>#REF!</v>
      </c>
      <c r="O72" s="17">
        <f t="shared" si="8"/>
        <v>50</v>
      </c>
      <c r="P72" s="17" t="str">
        <f t="shared" si="9"/>
        <v>処理設備</v>
      </c>
      <c r="Q72" s="17">
        <f>COUNTIF('資産区分'!$A$2:$A$13,'固定資産整理簿'!P72)</f>
        <v>1</v>
      </c>
    </row>
    <row r="73" spans="2:17" ht="13.5" customHeight="1">
      <c r="B73" s="85" t="s">
        <v>518</v>
      </c>
      <c r="C73" s="121" t="s">
        <v>526</v>
      </c>
      <c r="D73" s="85" t="s">
        <v>526</v>
      </c>
      <c r="E73" s="86">
        <v>50</v>
      </c>
      <c r="F73" s="101"/>
      <c r="G73" s="85" t="s">
        <v>527</v>
      </c>
      <c r="H73" s="84" t="s">
        <v>326</v>
      </c>
      <c r="I73" s="83" t="s">
        <v>328</v>
      </c>
      <c r="K73" s="17" t="str">
        <f t="shared" si="2"/>
        <v>附帯設備</v>
      </c>
      <c r="L73" s="17" t="str">
        <f t="shared" si="3"/>
        <v>簡易覆蓋</v>
      </c>
      <c r="M73" s="17" t="str">
        <f t="shared" si="4"/>
        <v>附帯設備簡易覆蓋</v>
      </c>
      <c r="N73" s="149" t="e">
        <f>COUNTIF(#REF!,'固定資産整理簿'!M73)</f>
        <v>#REF!</v>
      </c>
      <c r="O73" s="17">
        <f t="shared" si="8"/>
        <v>50</v>
      </c>
      <c r="P73" s="17" t="str">
        <f t="shared" si="9"/>
        <v>処理設備</v>
      </c>
      <c r="Q73" s="17">
        <f>COUNTIF('資産区分'!$A$2:$A$13,'固定資産整理簿'!P73)</f>
        <v>1</v>
      </c>
    </row>
    <row r="74" spans="2:17" ht="13.5" customHeight="1">
      <c r="B74" s="129" t="s">
        <v>518</v>
      </c>
      <c r="C74" s="131" t="s">
        <v>526</v>
      </c>
      <c r="D74" s="129" t="s">
        <v>526</v>
      </c>
      <c r="E74" s="130">
        <v>50</v>
      </c>
      <c r="F74" s="109"/>
      <c r="G74" s="129"/>
      <c r="H74" s="89"/>
      <c r="I74" s="128" t="s">
        <v>331</v>
      </c>
      <c r="K74" s="147" t="s">
        <v>379</v>
      </c>
      <c r="L74" s="17" t="str">
        <f aca="true" t="shared" si="10" ref="L74:L137">I74</f>
        <v>可とう継手</v>
      </c>
      <c r="M74" s="17" t="str">
        <f aca="true" t="shared" si="11" ref="M74:M137">K74&amp;L74</f>
        <v>その他可とう継手</v>
      </c>
      <c r="N74" s="149" t="e">
        <f>COUNTIF(#REF!,'固定資産整理簿'!M74)</f>
        <v>#REF!</v>
      </c>
      <c r="O74" s="17">
        <f t="shared" si="8"/>
        <v>50</v>
      </c>
      <c r="P74" s="17" t="str">
        <f t="shared" si="9"/>
        <v>処理設備</v>
      </c>
      <c r="Q74" s="17">
        <f>COUNTIF('資産区分'!$A$2:$A$13,'固定資産整理簿'!P74)</f>
        <v>1</v>
      </c>
    </row>
    <row r="75" spans="2:17" ht="13.5" customHeight="1">
      <c r="B75" s="124" t="s">
        <v>518</v>
      </c>
      <c r="C75" s="127" t="s">
        <v>526</v>
      </c>
      <c r="D75" s="124" t="s">
        <v>526</v>
      </c>
      <c r="E75" s="126">
        <v>50</v>
      </c>
      <c r="F75" s="125"/>
      <c r="G75" s="124"/>
      <c r="H75" s="123"/>
      <c r="I75" s="122" t="s">
        <v>333</v>
      </c>
      <c r="K75" s="147" t="s">
        <v>379</v>
      </c>
      <c r="L75" s="17" t="str">
        <f t="shared" si="10"/>
        <v>ｺﾝｸﾘｰﾄ増厚工法</v>
      </c>
      <c r="M75" s="17" t="str">
        <f t="shared" si="11"/>
        <v>その他ｺﾝｸﾘｰﾄ増厚工法</v>
      </c>
      <c r="N75" s="149" t="e">
        <f>COUNTIF(#REF!,'固定資産整理簿'!M75)</f>
        <v>#REF!</v>
      </c>
      <c r="O75" s="17">
        <f t="shared" si="8"/>
        <v>50</v>
      </c>
      <c r="P75" s="17" t="str">
        <f t="shared" si="9"/>
        <v>処理設備</v>
      </c>
      <c r="Q75" s="17">
        <f>COUNTIF('資産区分'!$A$2:$A$13,'固定資産整理簿'!P75)</f>
        <v>1</v>
      </c>
    </row>
    <row r="76" spans="2:17" ht="13.5" customHeight="1">
      <c r="B76" s="85" t="s">
        <v>518</v>
      </c>
      <c r="C76" s="121" t="s">
        <v>526</v>
      </c>
      <c r="D76" s="85" t="s">
        <v>526</v>
      </c>
      <c r="E76" s="86">
        <v>50</v>
      </c>
      <c r="F76" s="101"/>
      <c r="G76" s="85"/>
      <c r="H76" s="84"/>
      <c r="I76" s="83" t="s">
        <v>332</v>
      </c>
      <c r="K76" s="147" t="s">
        <v>379</v>
      </c>
      <c r="L76" s="17" t="str">
        <f t="shared" si="10"/>
        <v>鉄筋補強工法</v>
      </c>
      <c r="M76" s="17" t="str">
        <f t="shared" si="11"/>
        <v>その他鉄筋補強工法</v>
      </c>
      <c r="N76" s="149" t="e">
        <f>COUNTIF(#REF!,'固定資産整理簿'!M76)</f>
        <v>#REF!</v>
      </c>
      <c r="O76" s="17">
        <f t="shared" si="8"/>
        <v>50</v>
      </c>
      <c r="P76" s="17" t="str">
        <f t="shared" si="9"/>
        <v>処理設備</v>
      </c>
      <c r="Q76" s="17">
        <f>COUNTIF('資産区分'!$A$2:$A$13,'固定資産整理簿'!P76)</f>
        <v>1</v>
      </c>
    </row>
    <row r="77" spans="2:17" ht="13.5" customHeight="1">
      <c r="B77" s="80" t="s">
        <v>518</v>
      </c>
      <c r="C77" s="78" t="s">
        <v>526</v>
      </c>
      <c r="D77" s="80" t="s">
        <v>525</v>
      </c>
      <c r="E77" s="82">
        <v>35</v>
      </c>
      <c r="F77" s="109" t="s">
        <v>453</v>
      </c>
      <c r="G77" s="120"/>
      <c r="H77" s="119"/>
      <c r="I77" s="78" t="s">
        <v>12</v>
      </c>
      <c r="K77" s="147" t="s">
        <v>379</v>
      </c>
      <c r="L77" s="17" t="str">
        <f t="shared" si="10"/>
        <v>流入渠</v>
      </c>
      <c r="M77" s="17" t="str">
        <f t="shared" si="11"/>
        <v>その他流入渠</v>
      </c>
      <c r="N77" s="149" t="e">
        <f>COUNTIF(#REF!,'固定資産整理簿'!M77)</f>
        <v>#REF!</v>
      </c>
      <c r="O77" s="17">
        <f t="shared" si="8"/>
        <v>35</v>
      </c>
      <c r="P77" s="17" t="str">
        <f t="shared" si="9"/>
        <v>処理設備</v>
      </c>
      <c r="Q77" s="17">
        <f>COUNTIF('資産区分'!$A$2:$A$13,'固定資産整理簿'!P77)</f>
        <v>1</v>
      </c>
    </row>
    <row r="78" spans="2:17" ht="13.5" customHeight="1">
      <c r="B78" s="75" t="s">
        <v>518</v>
      </c>
      <c r="C78" s="73" t="s">
        <v>526</v>
      </c>
      <c r="D78" s="75" t="s">
        <v>525</v>
      </c>
      <c r="E78" s="77">
        <v>35</v>
      </c>
      <c r="F78" s="105" t="s">
        <v>453</v>
      </c>
      <c r="G78" s="118"/>
      <c r="H78" s="117"/>
      <c r="I78" s="73" t="s">
        <v>14</v>
      </c>
      <c r="K78" s="147" t="s">
        <v>379</v>
      </c>
      <c r="L78" s="17" t="str">
        <f t="shared" si="10"/>
        <v>放流渠</v>
      </c>
      <c r="M78" s="17" t="str">
        <f t="shared" si="11"/>
        <v>その他放流渠</v>
      </c>
      <c r="N78" s="149" t="e">
        <f>COUNTIF(#REF!,'固定資産整理簿'!M78)</f>
        <v>#REF!</v>
      </c>
      <c r="O78" s="17">
        <f t="shared" si="8"/>
        <v>35</v>
      </c>
      <c r="P78" s="17" t="str">
        <f t="shared" si="9"/>
        <v>処理設備</v>
      </c>
      <c r="Q78" s="17">
        <f>COUNTIF('資産区分'!$A$2:$A$13,'固定資産整理簿'!P78)</f>
        <v>1</v>
      </c>
    </row>
    <row r="79" spans="2:17" ht="13.5" customHeight="1">
      <c r="B79" s="75" t="s">
        <v>518</v>
      </c>
      <c r="C79" s="73" t="s">
        <v>526</v>
      </c>
      <c r="D79" s="75" t="s">
        <v>525</v>
      </c>
      <c r="E79" s="77">
        <v>35</v>
      </c>
      <c r="F79" s="105" t="s">
        <v>453</v>
      </c>
      <c r="G79" s="118"/>
      <c r="H79" s="117"/>
      <c r="I79" s="73" t="s">
        <v>13</v>
      </c>
      <c r="K79" s="147" t="s">
        <v>379</v>
      </c>
      <c r="L79" s="17" t="str">
        <f t="shared" si="10"/>
        <v>吐口</v>
      </c>
      <c r="M79" s="17" t="str">
        <f t="shared" si="11"/>
        <v>その他吐口</v>
      </c>
      <c r="N79" s="149" t="e">
        <f>COUNTIF(#REF!,'固定資産整理簿'!M79)</f>
        <v>#REF!</v>
      </c>
      <c r="O79" s="17">
        <f t="shared" si="8"/>
        <v>35</v>
      </c>
      <c r="P79" s="17" t="str">
        <f t="shared" si="9"/>
        <v>処理設備</v>
      </c>
      <c r="Q79" s="17">
        <f>COUNTIF('資産区分'!$A$2:$A$13,'固定資産整理簿'!P79)</f>
        <v>1</v>
      </c>
    </row>
    <row r="80" spans="2:17" ht="13.5" customHeight="1">
      <c r="B80" s="70" t="s">
        <v>518</v>
      </c>
      <c r="C80" s="68" t="s">
        <v>526</v>
      </c>
      <c r="D80" s="70" t="s">
        <v>525</v>
      </c>
      <c r="E80" s="72">
        <v>35</v>
      </c>
      <c r="F80" s="101" t="s">
        <v>453</v>
      </c>
      <c r="G80" s="116"/>
      <c r="H80" s="115"/>
      <c r="I80" s="68" t="s">
        <v>524</v>
      </c>
      <c r="K80" s="147" t="s">
        <v>379</v>
      </c>
      <c r="L80" s="17" t="str">
        <f t="shared" si="10"/>
        <v>樋門（樋管）</v>
      </c>
      <c r="M80" s="17" t="str">
        <f t="shared" si="11"/>
        <v>その他樋門（樋管）</v>
      </c>
      <c r="N80" s="149" t="e">
        <f>COUNTIF(#REF!,'固定資産整理簿'!M80)</f>
        <v>#REF!</v>
      </c>
      <c r="O80" s="17">
        <f t="shared" si="8"/>
        <v>35</v>
      </c>
      <c r="P80" s="17" t="str">
        <f t="shared" si="9"/>
        <v>処理設備</v>
      </c>
      <c r="Q80" s="17">
        <f>COUNTIF('資産区分'!$A$2:$A$13,'固定資産整理簿'!P80)</f>
        <v>1</v>
      </c>
    </row>
    <row r="81" spans="2:17" ht="13.5" customHeight="1">
      <c r="B81" s="65" t="s">
        <v>518</v>
      </c>
      <c r="C81" s="66" t="s">
        <v>517</v>
      </c>
      <c r="D81" s="65" t="s">
        <v>1</v>
      </c>
      <c r="E81" s="64">
        <v>30</v>
      </c>
      <c r="F81" s="114" t="s">
        <v>453</v>
      </c>
      <c r="G81" s="62"/>
      <c r="H81" s="61"/>
      <c r="I81" s="60"/>
      <c r="K81" s="147" t="s">
        <v>379</v>
      </c>
      <c r="L81" s="146" t="str">
        <f>D81</f>
        <v>阻水扉及び防潮扉</v>
      </c>
      <c r="M81" s="17" t="str">
        <f t="shared" si="11"/>
        <v>その他阻水扉及び防潮扉</v>
      </c>
      <c r="N81" s="149" t="e">
        <f>COUNTIF(#REF!,'固定資産整理簿'!M81)</f>
        <v>#REF!</v>
      </c>
      <c r="O81" s="17">
        <f t="shared" si="8"/>
        <v>30</v>
      </c>
      <c r="P81" s="147" t="s">
        <v>660</v>
      </c>
      <c r="Q81" s="17">
        <f>COUNTIF('資産区分'!$A$2:$A$13,'固定資産整理簿'!P81)</f>
        <v>1</v>
      </c>
    </row>
    <row r="82" spans="2:17" ht="13.5" customHeight="1">
      <c r="B82" s="65" t="s">
        <v>518</v>
      </c>
      <c r="C82" s="66" t="s">
        <v>517</v>
      </c>
      <c r="D82" s="65" t="s">
        <v>2</v>
      </c>
      <c r="E82" s="64">
        <v>30</v>
      </c>
      <c r="F82" s="114" t="s">
        <v>453</v>
      </c>
      <c r="G82" s="62"/>
      <c r="H82" s="61"/>
      <c r="I82" s="60"/>
      <c r="K82" s="147" t="s">
        <v>379</v>
      </c>
      <c r="L82" s="146" t="str">
        <f>D82</f>
        <v>送泥管</v>
      </c>
      <c r="M82" s="17" t="str">
        <f t="shared" si="11"/>
        <v>その他送泥管</v>
      </c>
      <c r="N82" s="149" t="e">
        <f>COUNTIF(#REF!,'固定資産整理簿'!M82)</f>
        <v>#REF!</v>
      </c>
      <c r="O82" s="17">
        <f t="shared" si="8"/>
        <v>30</v>
      </c>
      <c r="P82" s="147" t="s">
        <v>660</v>
      </c>
      <c r="Q82" s="17">
        <f>COUNTIF('資産区分'!$A$2:$A$13,'固定資産整理簿'!P82)</f>
        <v>1</v>
      </c>
    </row>
    <row r="83" spans="2:17" ht="13.5" customHeight="1">
      <c r="B83" s="65" t="s">
        <v>518</v>
      </c>
      <c r="C83" s="66" t="s">
        <v>517</v>
      </c>
      <c r="D83" s="65" t="s">
        <v>3</v>
      </c>
      <c r="E83" s="64">
        <v>40</v>
      </c>
      <c r="F83" s="114" t="s">
        <v>453</v>
      </c>
      <c r="G83" s="62"/>
      <c r="H83" s="61"/>
      <c r="I83" s="60"/>
      <c r="K83" s="147" t="s">
        <v>379</v>
      </c>
      <c r="L83" s="146" t="str">
        <f>D83</f>
        <v>濾床</v>
      </c>
      <c r="M83" s="17" t="str">
        <f t="shared" si="11"/>
        <v>その他濾床</v>
      </c>
      <c r="N83" s="149" t="e">
        <f>COUNTIF(#REF!,'固定資産整理簿'!M83)</f>
        <v>#REF!</v>
      </c>
      <c r="O83" s="17">
        <f t="shared" si="8"/>
        <v>40</v>
      </c>
      <c r="P83" s="147" t="s">
        <v>660</v>
      </c>
      <c r="Q83" s="17">
        <f>COUNTIF('資産区分'!$A$2:$A$13,'固定資産整理簿'!P83)</f>
        <v>1</v>
      </c>
    </row>
    <row r="84" spans="2:17" ht="13.5" customHeight="1">
      <c r="B84" s="65" t="s">
        <v>518</v>
      </c>
      <c r="C84" s="66" t="s">
        <v>517</v>
      </c>
      <c r="D84" s="65" t="s">
        <v>4</v>
      </c>
      <c r="E84" s="64">
        <v>40</v>
      </c>
      <c r="F84" s="114" t="s">
        <v>453</v>
      </c>
      <c r="G84" s="62"/>
      <c r="H84" s="61"/>
      <c r="I84" s="60"/>
      <c r="K84" s="147" t="s">
        <v>379</v>
      </c>
      <c r="L84" s="146" t="str">
        <f>D84</f>
        <v>消化槽</v>
      </c>
      <c r="M84" s="17" t="str">
        <f t="shared" si="11"/>
        <v>その他消化槽</v>
      </c>
      <c r="N84" s="149" t="e">
        <f>COUNTIF(#REF!,'固定資産整理簿'!M84)</f>
        <v>#REF!</v>
      </c>
      <c r="O84" s="17">
        <f t="shared" si="8"/>
        <v>40</v>
      </c>
      <c r="P84" s="147" t="s">
        <v>660</v>
      </c>
      <c r="Q84" s="17">
        <f>COUNTIF('資産区分'!$A$2:$A$13,'固定資産整理簿'!P84)</f>
        <v>1</v>
      </c>
    </row>
    <row r="85" spans="2:17" ht="13.5" customHeight="1">
      <c r="B85" s="65" t="s">
        <v>518</v>
      </c>
      <c r="C85" s="66" t="s">
        <v>517</v>
      </c>
      <c r="D85" s="65" t="s">
        <v>5</v>
      </c>
      <c r="E85" s="64">
        <v>30</v>
      </c>
      <c r="F85" s="114" t="s">
        <v>453</v>
      </c>
      <c r="G85" s="62"/>
      <c r="H85" s="61"/>
      <c r="I85" s="60"/>
      <c r="K85" s="147" t="s">
        <v>379</v>
      </c>
      <c r="L85" s="146" t="str">
        <f>D85</f>
        <v>ガス槽</v>
      </c>
      <c r="M85" s="17" t="str">
        <f t="shared" si="11"/>
        <v>その他ガス槽</v>
      </c>
      <c r="N85" s="149" t="e">
        <f>COUNTIF(#REF!,'固定資産整理簿'!M85)</f>
        <v>#REF!</v>
      </c>
      <c r="O85" s="17">
        <f t="shared" si="8"/>
        <v>30</v>
      </c>
      <c r="P85" s="147" t="s">
        <v>660</v>
      </c>
      <c r="Q85" s="17">
        <f>COUNTIF('資産区分'!$A$2:$A$13,'固定資産整理簿'!P85)</f>
        <v>1</v>
      </c>
    </row>
    <row r="86" spans="2:17" ht="13.5" customHeight="1">
      <c r="B86" s="80" t="s">
        <v>518</v>
      </c>
      <c r="C86" s="78" t="s">
        <v>517</v>
      </c>
      <c r="D86" s="80" t="s">
        <v>523</v>
      </c>
      <c r="E86" s="82">
        <v>15</v>
      </c>
      <c r="F86" s="109" t="s">
        <v>427</v>
      </c>
      <c r="G86" s="80" t="s">
        <v>515</v>
      </c>
      <c r="H86" s="79" t="s">
        <v>270</v>
      </c>
      <c r="I86" s="78" t="s">
        <v>15</v>
      </c>
      <c r="K86" s="17" t="str">
        <f aca="true" t="shared" si="12" ref="K86:K137">H86</f>
        <v>場内道路</v>
      </c>
      <c r="L86" s="147" t="s">
        <v>610</v>
      </c>
      <c r="M86" s="17" t="str">
        <f t="shared" si="11"/>
        <v>場内道路舗装（RC又はCO）</v>
      </c>
      <c r="N86" s="149" t="e">
        <f>COUNTIF(#REF!,'固定資産整理簿'!M86)</f>
        <v>#REF!</v>
      </c>
      <c r="O86" s="17">
        <f t="shared" si="8"/>
        <v>15</v>
      </c>
      <c r="P86" s="147" t="s">
        <v>660</v>
      </c>
      <c r="Q86" s="17">
        <f>COUNTIF('資産区分'!$A$2:$A$13,'固定資産整理簿'!P86)</f>
        <v>1</v>
      </c>
    </row>
    <row r="87" spans="2:17" ht="13.5" customHeight="1">
      <c r="B87" s="75" t="s">
        <v>518</v>
      </c>
      <c r="C87" s="73" t="s">
        <v>517</v>
      </c>
      <c r="D87" s="75" t="s">
        <v>522</v>
      </c>
      <c r="E87" s="77">
        <v>10</v>
      </c>
      <c r="F87" s="105" t="s">
        <v>427</v>
      </c>
      <c r="G87" s="75" t="s">
        <v>515</v>
      </c>
      <c r="H87" s="74" t="s">
        <v>270</v>
      </c>
      <c r="I87" s="73" t="s">
        <v>15</v>
      </c>
      <c r="K87" s="17" t="str">
        <f t="shared" si="12"/>
        <v>場内道路</v>
      </c>
      <c r="L87" s="147" t="s">
        <v>609</v>
      </c>
      <c r="M87" s="17" t="str">
        <f t="shared" si="11"/>
        <v>場内道路舗装（アスファルト）</v>
      </c>
      <c r="N87" s="149" t="e">
        <f>COUNTIF(#REF!,'固定資産整理簿'!M87)</f>
        <v>#REF!</v>
      </c>
      <c r="O87" s="17">
        <f t="shared" si="8"/>
        <v>10</v>
      </c>
      <c r="P87" s="147" t="s">
        <v>660</v>
      </c>
      <c r="Q87" s="17">
        <f>COUNTIF('資産区分'!$A$2:$A$13,'固定資産整理簿'!P87)</f>
        <v>1</v>
      </c>
    </row>
    <row r="88" spans="2:17" ht="13.5" customHeight="1">
      <c r="B88" s="75" t="s">
        <v>518</v>
      </c>
      <c r="C88" s="73" t="s">
        <v>517</v>
      </c>
      <c r="D88" s="75" t="s">
        <v>521</v>
      </c>
      <c r="E88" s="77">
        <v>15</v>
      </c>
      <c r="F88" s="105" t="s">
        <v>427</v>
      </c>
      <c r="G88" s="75" t="s">
        <v>515</v>
      </c>
      <c r="H88" s="74" t="s">
        <v>270</v>
      </c>
      <c r="I88" s="73" t="s">
        <v>271</v>
      </c>
      <c r="K88" s="17" t="str">
        <f t="shared" si="12"/>
        <v>場内道路</v>
      </c>
      <c r="L88" s="17" t="str">
        <f t="shared" si="10"/>
        <v>路盤、縁石</v>
      </c>
      <c r="M88" s="17" t="str">
        <f t="shared" si="11"/>
        <v>場内道路路盤、縁石</v>
      </c>
      <c r="N88" s="149" t="e">
        <f>COUNTIF(#REF!,'固定資産整理簿'!M88)</f>
        <v>#REF!</v>
      </c>
      <c r="O88" s="17">
        <f t="shared" si="8"/>
        <v>15</v>
      </c>
      <c r="P88" s="147" t="s">
        <v>660</v>
      </c>
      <c r="Q88" s="17">
        <f>COUNTIF('資産区分'!$A$2:$A$13,'固定資産整理簿'!P88)</f>
        <v>1</v>
      </c>
    </row>
    <row r="89" spans="2:17" ht="13.5" customHeight="1">
      <c r="B89" s="75" t="s">
        <v>518</v>
      </c>
      <c r="C89" s="73" t="s">
        <v>517</v>
      </c>
      <c r="D89" s="75" t="s">
        <v>520</v>
      </c>
      <c r="E89" s="77">
        <v>50</v>
      </c>
      <c r="F89" s="105" t="s">
        <v>427</v>
      </c>
      <c r="G89" s="75" t="s">
        <v>515</v>
      </c>
      <c r="H89" s="74" t="s">
        <v>272</v>
      </c>
      <c r="I89" s="73" t="s">
        <v>273</v>
      </c>
      <c r="K89" s="17" t="str">
        <f t="shared" si="12"/>
        <v>場内施設</v>
      </c>
      <c r="L89" s="17" t="str">
        <f t="shared" si="10"/>
        <v>擁壁、堤防</v>
      </c>
      <c r="M89" s="17" t="str">
        <f t="shared" si="11"/>
        <v>場内施設擁壁、堤防</v>
      </c>
      <c r="N89" s="149" t="e">
        <f>COUNTIF(#REF!,'固定資産整理簿'!M89)</f>
        <v>#REF!</v>
      </c>
      <c r="O89" s="17">
        <f t="shared" si="8"/>
        <v>50</v>
      </c>
      <c r="P89" s="147" t="s">
        <v>660</v>
      </c>
      <c r="Q89" s="17">
        <f>COUNTIF('資産区分'!$A$2:$A$13,'固定資産整理簿'!P89)</f>
        <v>1</v>
      </c>
    </row>
    <row r="90" spans="2:17" ht="13.5" customHeight="1">
      <c r="B90" s="75" t="s">
        <v>518</v>
      </c>
      <c r="C90" s="73" t="s">
        <v>517</v>
      </c>
      <c r="D90" s="75" t="s">
        <v>520</v>
      </c>
      <c r="E90" s="77">
        <v>35</v>
      </c>
      <c r="F90" s="105" t="s">
        <v>427</v>
      </c>
      <c r="G90" s="75" t="s">
        <v>515</v>
      </c>
      <c r="H90" s="74" t="s">
        <v>272</v>
      </c>
      <c r="I90" s="73" t="s">
        <v>323</v>
      </c>
      <c r="K90" s="17" t="str">
        <f t="shared" si="12"/>
        <v>場内施設</v>
      </c>
      <c r="L90" s="17" t="str">
        <f t="shared" si="10"/>
        <v>煙突、焼却炉</v>
      </c>
      <c r="M90" s="17" t="str">
        <f t="shared" si="11"/>
        <v>場内施設煙突、焼却炉</v>
      </c>
      <c r="N90" s="149" t="e">
        <f>COUNTIF(#REF!,'固定資産整理簿'!M90)</f>
        <v>#REF!</v>
      </c>
      <c r="O90" s="17">
        <f t="shared" si="8"/>
        <v>35</v>
      </c>
      <c r="P90" s="147" t="s">
        <v>660</v>
      </c>
      <c r="Q90" s="17">
        <f>COUNTIF('資産区分'!$A$2:$A$13,'固定資産整理簿'!P90)</f>
        <v>1</v>
      </c>
    </row>
    <row r="91" spans="2:17" ht="13.5" customHeight="1">
      <c r="B91" s="75" t="s">
        <v>518</v>
      </c>
      <c r="C91" s="73" t="s">
        <v>517</v>
      </c>
      <c r="D91" s="75" t="s">
        <v>519</v>
      </c>
      <c r="E91" s="77">
        <v>30</v>
      </c>
      <c r="F91" s="105" t="s">
        <v>427</v>
      </c>
      <c r="G91" s="75" t="s">
        <v>515</v>
      </c>
      <c r="H91" s="74" t="s">
        <v>272</v>
      </c>
      <c r="I91" s="73" t="s">
        <v>514</v>
      </c>
      <c r="K91" s="17" t="str">
        <f t="shared" si="12"/>
        <v>場内施設</v>
      </c>
      <c r="L91" s="146" t="s">
        <v>611</v>
      </c>
      <c r="M91" s="17" t="str">
        <f t="shared" si="11"/>
        <v>場内施設門、囲障（RC）</v>
      </c>
      <c r="N91" s="149" t="e">
        <f>COUNTIF(#REF!,'固定資産整理簿'!M91)</f>
        <v>#REF!</v>
      </c>
      <c r="O91" s="17">
        <f t="shared" si="8"/>
        <v>30</v>
      </c>
      <c r="P91" s="147" t="s">
        <v>660</v>
      </c>
      <c r="Q91" s="17">
        <f>COUNTIF('資産区分'!$A$2:$A$13,'固定資産整理簿'!P91)</f>
        <v>1</v>
      </c>
    </row>
    <row r="92" spans="2:17" ht="13.5" customHeight="1">
      <c r="B92" s="70" t="s">
        <v>518</v>
      </c>
      <c r="C92" s="68" t="s">
        <v>517</v>
      </c>
      <c r="D92" s="70" t="s">
        <v>516</v>
      </c>
      <c r="E92" s="72">
        <v>10</v>
      </c>
      <c r="F92" s="101" t="s">
        <v>427</v>
      </c>
      <c r="G92" s="70" t="s">
        <v>515</v>
      </c>
      <c r="H92" s="69" t="s">
        <v>272</v>
      </c>
      <c r="I92" s="68" t="s">
        <v>514</v>
      </c>
      <c r="K92" s="17" t="str">
        <f t="shared" si="12"/>
        <v>場内施設</v>
      </c>
      <c r="L92" s="147" t="s">
        <v>612</v>
      </c>
      <c r="M92" s="17" t="str">
        <f t="shared" si="11"/>
        <v>場内施設門、囲障（金属）</v>
      </c>
      <c r="N92" s="149" t="e">
        <f>COUNTIF(#REF!,'固定資産整理簿'!M92)</f>
        <v>#REF!</v>
      </c>
      <c r="O92" s="17">
        <f t="shared" si="8"/>
        <v>10</v>
      </c>
      <c r="P92" s="147" t="s">
        <v>660</v>
      </c>
      <c r="Q92" s="17">
        <f>COUNTIF('資産区分'!$A$2:$A$13,'固定資産整理簿'!P92)</f>
        <v>1</v>
      </c>
    </row>
    <row r="93" spans="2:17" ht="13.5" customHeight="1">
      <c r="B93" s="80" t="s">
        <v>455</v>
      </c>
      <c r="C93" s="78" t="s">
        <v>503</v>
      </c>
      <c r="D93" s="80" t="s">
        <v>502</v>
      </c>
      <c r="E93" s="82">
        <v>20</v>
      </c>
      <c r="F93" s="81" t="s">
        <v>501</v>
      </c>
      <c r="G93" s="80" t="s">
        <v>500</v>
      </c>
      <c r="H93" s="79" t="s">
        <v>18</v>
      </c>
      <c r="I93" s="78" t="s">
        <v>19</v>
      </c>
      <c r="K93" s="17" t="str">
        <f t="shared" si="12"/>
        <v>特高受変電設備</v>
      </c>
      <c r="L93" s="17" t="str">
        <f t="shared" si="10"/>
        <v>断路器</v>
      </c>
      <c r="M93" s="17" t="str">
        <f t="shared" si="11"/>
        <v>特高受変電設備断路器</v>
      </c>
      <c r="N93" s="149" t="e">
        <f>COUNTIF(#REF!,'固定資産整理簿'!M93)</f>
        <v>#REF!</v>
      </c>
      <c r="O93" s="17">
        <f t="shared" si="8"/>
        <v>20</v>
      </c>
      <c r="P93" s="17" t="str">
        <f t="shared" si="9"/>
        <v>電気設備</v>
      </c>
      <c r="Q93" s="17">
        <f>COUNTIF('資産区分'!$A$2:$A$13,'固定資産整理簿'!P93)</f>
        <v>1</v>
      </c>
    </row>
    <row r="94" spans="2:17" ht="13.5" customHeight="1">
      <c r="B94" s="75" t="s">
        <v>455</v>
      </c>
      <c r="C94" s="73" t="s">
        <v>503</v>
      </c>
      <c r="D94" s="75" t="s">
        <v>502</v>
      </c>
      <c r="E94" s="77">
        <v>20</v>
      </c>
      <c r="F94" s="76" t="s">
        <v>501</v>
      </c>
      <c r="G94" s="75" t="s">
        <v>500</v>
      </c>
      <c r="H94" s="74" t="s">
        <v>18</v>
      </c>
      <c r="I94" s="73" t="s">
        <v>20</v>
      </c>
      <c r="K94" s="17" t="str">
        <f t="shared" si="12"/>
        <v>特高受変電設備</v>
      </c>
      <c r="L94" s="17" t="str">
        <f t="shared" si="10"/>
        <v>遮断器</v>
      </c>
      <c r="M94" s="17" t="str">
        <f t="shared" si="11"/>
        <v>特高受変電設備遮断器</v>
      </c>
      <c r="N94" s="149" t="e">
        <f>COUNTIF(#REF!,'固定資産整理簿'!M94)</f>
        <v>#REF!</v>
      </c>
      <c r="O94" s="17">
        <f t="shared" si="8"/>
        <v>20</v>
      </c>
      <c r="P94" s="17" t="str">
        <f t="shared" si="9"/>
        <v>電気設備</v>
      </c>
      <c r="Q94" s="17">
        <f>COUNTIF('資産区分'!$A$2:$A$13,'固定資産整理簿'!P94)</f>
        <v>1</v>
      </c>
    </row>
    <row r="95" spans="2:17" ht="13.5" customHeight="1">
      <c r="B95" s="75" t="s">
        <v>455</v>
      </c>
      <c r="C95" s="73" t="s">
        <v>503</v>
      </c>
      <c r="D95" s="75" t="s">
        <v>502</v>
      </c>
      <c r="E95" s="77">
        <v>20</v>
      </c>
      <c r="F95" s="76" t="s">
        <v>501</v>
      </c>
      <c r="G95" s="75" t="s">
        <v>500</v>
      </c>
      <c r="H95" s="74" t="s">
        <v>18</v>
      </c>
      <c r="I95" s="73" t="s">
        <v>21</v>
      </c>
      <c r="K95" s="17" t="str">
        <f t="shared" si="12"/>
        <v>特高受変電設備</v>
      </c>
      <c r="L95" s="17" t="str">
        <f t="shared" si="10"/>
        <v>交流器</v>
      </c>
      <c r="M95" s="17" t="str">
        <f t="shared" si="11"/>
        <v>特高受変電設備交流器</v>
      </c>
      <c r="N95" s="149" t="e">
        <f>COUNTIF(#REF!,'固定資産整理簿'!M95)</f>
        <v>#REF!</v>
      </c>
      <c r="O95" s="17">
        <f t="shared" si="8"/>
        <v>20</v>
      </c>
      <c r="P95" s="17" t="str">
        <f t="shared" si="9"/>
        <v>電気設備</v>
      </c>
      <c r="Q95" s="17">
        <f>COUNTIF('資産区分'!$A$2:$A$13,'固定資産整理簿'!P95)</f>
        <v>1</v>
      </c>
    </row>
    <row r="96" spans="2:17" ht="13.5" customHeight="1">
      <c r="B96" s="75" t="s">
        <v>455</v>
      </c>
      <c r="C96" s="73" t="s">
        <v>503</v>
      </c>
      <c r="D96" s="75" t="s">
        <v>502</v>
      </c>
      <c r="E96" s="77">
        <v>20</v>
      </c>
      <c r="F96" s="76" t="s">
        <v>501</v>
      </c>
      <c r="G96" s="75" t="s">
        <v>500</v>
      </c>
      <c r="H96" s="74" t="s">
        <v>18</v>
      </c>
      <c r="I96" s="73" t="s">
        <v>22</v>
      </c>
      <c r="K96" s="17" t="str">
        <f t="shared" si="12"/>
        <v>特高受変電設備</v>
      </c>
      <c r="L96" s="17" t="str">
        <f t="shared" si="10"/>
        <v>避雷器</v>
      </c>
      <c r="M96" s="17" t="str">
        <f t="shared" si="11"/>
        <v>特高受変電設備避雷器</v>
      </c>
      <c r="N96" s="149" t="e">
        <f>COUNTIF(#REF!,'固定資産整理簿'!M96)</f>
        <v>#REF!</v>
      </c>
      <c r="O96" s="17">
        <f t="shared" si="8"/>
        <v>20</v>
      </c>
      <c r="P96" s="17" t="str">
        <f t="shared" si="9"/>
        <v>電気設備</v>
      </c>
      <c r="Q96" s="17">
        <f>COUNTIF('資産区分'!$A$2:$A$13,'固定資産整理簿'!P96)</f>
        <v>1</v>
      </c>
    </row>
    <row r="97" spans="2:17" ht="13.5" customHeight="1">
      <c r="B97" s="75" t="s">
        <v>455</v>
      </c>
      <c r="C97" s="73" t="s">
        <v>503</v>
      </c>
      <c r="D97" s="75" t="s">
        <v>502</v>
      </c>
      <c r="E97" s="77">
        <v>20</v>
      </c>
      <c r="F97" s="76" t="s">
        <v>501</v>
      </c>
      <c r="G97" s="75" t="s">
        <v>500</v>
      </c>
      <c r="H97" s="74" t="s">
        <v>18</v>
      </c>
      <c r="I97" s="73" t="s">
        <v>23</v>
      </c>
      <c r="K97" s="17" t="str">
        <f t="shared" si="12"/>
        <v>特高受変電設備</v>
      </c>
      <c r="L97" s="17" t="str">
        <f t="shared" si="10"/>
        <v>変圧器</v>
      </c>
      <c r="M97" s="17" t="str">
        <f t="shared" si="11"/>
        <v>特高受変電設備変圧器</v>
      </c>
      <c r="N97" s="149" t="e">
        <f>COUNTIF(#REF!,'固定資産整理簿'!M97)</f>
        <v>#REF!</v>
      </c>
      <c r="O97" s="17">
        <f t="shared" si="8"/>
        <v>20</v>
      </c>
      <c r="P97" s="17" t="str">
        <f t="shared" si="9"/>
        <v>電気設備</v>
      </c>
      <c r="Q97" s="17">
        <f>COUNTIF('資産区分'!$A$2:$A$13,'固定資産整理簿'!P97)</f>
        <v>1</v>
      </c>
    </row>
    <row r="98" spans="2:17" ht="13.5" customHeight="1">
      <c r="B98" s="75" t="s">
        <v>455</v>
      </c>
      <c r="C98" s="73" t="s">
        <v>503</v>
      </c>
      <c r="D98" s="75" t="s">
        <v>502</v>
      </c>
      <c r="E98" s="77">
        <v>20</v>
      </c>
      <c r="F98" s="76" t="s">
        <v>501</v>
      </c>
      <c r="G98" s="75" t="s">
        <v>500</v>
      </c>
      <c r="H98" s="74" t="s">
        <v>18</v>
      </c>
      <c r="I98" s="73" t="s">
        <v>24</v>
      </c>
      <c r="K98" s="17" t="str">
        <f t="shared" si="12"/>
        <v>特高受変電設備</v>
      </c>
      <c r="L98" s="17" t="str">
        <f t="shared" si="10"/>
        <v>接地開閉器</v>
      </c>
      <c r="M98" s="17" t="str">
        <f t="shared" si="11"/>
        <v>特高受変電設備接地開閉器</v>
      </c>
      <c r="N98" s="149" t="e">
        <f>COUNTIF(#REF!,'固定資産整理簿'!M98)</f>
        <v>#REF!</v>
      </c>
      <c r="O98" s="17">
        <f t="shared" si="8"/>
        <v>20</v>
      </c>
      <c r="P98" s="17" t="str">
        <f t="shared" si="9"/>
        <v>電気設備</v>
      </c>
      <c r="Q98" s="17">
        <f>COUNTIF('資産区分'!$A$2:$A$13,'固定資産整理簿'!P98)</f>
        <v>1</v>
      </c>
    </row>
    <row r="99" spans="2:17" ht="13.5" customHeight="1">
      <c r="B99" s="75" t="s">
        <v>455</v>
      </c>
      <c r="C99" s="73" t="s">
        <v>503</v>
      </c>
      <c r="D99" s="75" t="s">
        <v>502</v>
      </c>
      <c r="E99" s="77">
        <v>20</v>
      </c>
      <c r="F99" s="76" t="s">
        <v>501</v>
      </c>
      <c r="G99" s="75" t="s">
        <v>500</v>
      </c>
      <c r="H99" s="74" t="s">
        <v>18</v>
      </c>
      <c r="I99" s="73" t="s">
        <v>25</v>
      </c>
      <c r="K99" s="17" t="str">
        <f t="shared" si="12"/>
        <v>特高受変電設備</v>
      </c>
      <c r="L99" s="17" t="str">
        <f t="shared" si="10"/>
        <v>計器用変圧器</v>
      </c>
      <c r="M99" s="17" t="str">
        <f t="shared" si="11"/>
        <v>特高受変電設備計器用変圧器</v>
      </c>
      <c r="N99" s="149" t="e">
        <f>COUNTIF(#REF!,'固定資産整理簿'!M99)</f>
        <v>#REF!</v>
      </c>
      <c r="O99" s="17">
        <f t="shared" si="8"/>
        <v>20</v>
      </c>
      <c r="P99" s="17" t="str">
        <f t="shared" si="9"/>
        <v>電気設備</v>
      </c>
      <c r="Q99" s="17">
        <f>COUNTIF('資産区分'!$A$2:$A$13,'固定資産整理簿'!P99)</f>
        <v>1</v>
      </c>
    </row>
    <row r="100" spans="2:17" ht="13.5" customHeight="1">
      <c r="B100" s="75" t="s">
        <v>455</v>
      </c>
      <c r="C100" s="73" t="s">
        <v>503</v>
      </c>
      <c r="D100" s="75" t="s">
        <v>502</v>
      </c>
      <c r="E100" s="77">
        <v>20</v>
      </c>
      <c r="F100" s="76" t="s">
        <v>501</v>
      </c>
      <c r="G100" s="75" t="s">
        <v>500</v>
      </c>
      <c r="H100" s="74" t="s">
        <v>18</v>
      </c>
      <c r="I100" s="73" t="s">
        <v>26</v>
      </c>
      <c r="K100" s="17" t="str">
        <f t="shared" si="12"/>
        <v>特高受変電設備</v>
      </c>
      <c r="L100" s="17" t="str">
        <f t="shared" si="10"/>
        <v>保護継電器盤</v>
      </c>
      <c r="M100" s="17" t="str">
        <f t="shared" si="11"/>
        <v>特高受変電設備保護継電器盤</v>
      </c>
      <c r="N100" s="149" t="e">
        <f>COUNTIF(#REF!,'固定資産整理簿'!M100)</f>
        <v>#REF!</v>
      </c>
      <c r="O100" s="17">
        <f t="shared" si="8"/>
        <v>20</v>
      </c>
      <c r="P100" s="17" t="str">
        <f t="shared" si="9"/>
        <v>電気設備</v>
      </c>
      <c r="Q100" s="17">
        <f>COUNTIF('資産区分'!$A$2:$A$13,'固定資産整理簿'!P100)</f>
        <v>1</v>
      </c>
    </row>
    <row r="101" spans="2:17" ht="13.5" customHeight="1">
      <c r="B101" s="75" t="s">
        <v>455</v>
      </c>
      <c r="C101" s="73" t="s">
        <v>503</v>
      </c>
      <c r="D101" s="75" t="s">
        <v>502</v>
      </c>
      <c r="E101" s="77">
        <v>20</v>
      </c>
      <c r="F101" s="76" t="s">
        <v>501</v>
      </c>
      <c r="G101" s="75" t="s">
        <v>500</v>
      </c>
      <c r="H101" s="74" t="s">
        <v>18</v>
      </c>
      <c r="I101" s="73" t="s">
        <v>27</v>
      </c>
      <c r="K101" s="17" t="str">
        <f t="shared" si="12"/>
        <v>特高受変電設備</v>
      </c>
      <c r="L101" s="17" t="str">
        <f t="shared" si="10"/>
        <v>断路器盤</v>
      </c>
      <c r="M101" s="17" t="str">
        <f t="shared" si="11"/>
        <v>特高受変電設備断路器盤</v>
      </c>
      <c r="N101" s="149" t="e">
        <f>COUNTIF(#REF!,'固定資産整理簿'!M101)</f>
        <v>#REF!</v>
      </c>
      <c r="O101" s="17">
        <f t="shared" si="8"/>
        <v>20</v>
      </c>
      <c r="P101" s="17" t="str">
        <f t="shared" si="9"/>
        <v>電気設備</v>
      </c>
      <c r="Q101" s="17">
        <f>COUNTIF('資産区分'!$A$2:$A$13,'固定資産整理簿'!P101)</f>
        <v>1</v>
      </c>
    </row>
    <row r="102" spans="2:17" ht="13.5" customHeight="1">
      <c r="B102" s="75" t="s">
        <v>455</v>
      </c>
      <c r="C102" s="73" t="s">
        <v>503</v>
      </c>
      <c r="D102" s="75" t="s">
        <v>502</v>
      </c>
      <c r="E102" s="77">
        <v>20</v>
      </c>
      <c r="F102" s="76" t="s">
        <v>501</v>
      </c>
      <c r="G102" s="75" t="s">
        <v>500</v>
      </c>
      <c r="H102" s="74" t="s">
        <v>18</v>
      </c>
      <c r="I102" s="73" t="s">
        <v>28</v>
      </c>
      <c r="K102" s="17" t="str">
        <f t="shared" si="12"/>
        <v>特高受変電設備</v>
      </c>
      <c r="L102" s="17" t="str">
        <f t="shared" si="10"/>
        <v>遮断器盤</v>
      </c>
      <c r="M102" s="17" t="str">
        <f t="shared" si="11"/>
        <v>特高受変電設備遮断器盤</v>
      </c>
      <c r="N102" s="149" t="e">
        <f>COUNTIF(#REF!,'固定資産整理簿'!M102)</f>
        <v>#REF!</v>
      </c>
      <c r="O102" s="17">
        <f t="shared" si="8"/>
        <v>20</v>
      </c>
      <c r="P102" s="17" t="str">
        <f t="shared" si="9"/>
        <v>電気設備</v>
      </c>
      <c r="Q102" s="17">
        <f>COUNTIF('資産区分'!$A$2:$A$13,'固定資産整理簿'!P102)</f>
        <v>1</v>
      </c>
    </row>
    <row r="103" spans="2:17" ht="13.5" customHeight="1">
      <c r="B103" s="70" t="s">
        <v>455</v>
      </c>
      <c r="C103" s="68" t="s">
        <v>503</v>
      </c>
      <c r="D103" s="70" t="s">
        <v>502</v>
      </c>
      <c r="E103" s="72">
        <v>20</v>
      </c>
      <c r="F103" s="71" t="s">
        <v>501</v>
      </c>
      <c r="G103" s="70" t="s">
        <v>500</v>
      </c>
      <c r="H103" s="69" t="s">
        <v>18</v>
      </c>
      <c r="I103" s="68" t="s">
        <v>29</v>
      </c>
      <c r="K103" s="17" t="str">
        <f t="shared" si="12"/>
        <v>特高受変電設備</v>
      </c>
      <c r="L103" s="17" t="str">
        <f t="shared" si="10"/>
        <v>コンデンサ盤</v>
      </c>
      <c r="M103" s="17" t="str">
        <f t="shared" si="11"/>
        <v>特高受変電設備コンデンサ盤</v>
      </c>
      <c r="N103" s="149" t="e">
        <f>COUNTIF(#REF!,'固定資産整理簿'!M103)</f>
        <v>#REF!</v>
      </c>
      <c r="O103" s="17">
        <f t="shared" si="8"/>
        <v>20</v>
      </c>
      <c r="P103" s="17" t="str">
        <f t="shared" si="9"/>
        <v>電気設備</v>
      </c>
      <c r="Q103" s="17">
        <f>COUNTIF('資産区分'!$A$2:$A$13,'固定資産整理簿'!P103)</f>
        <v>1</v>
      </c>
    </row>
    <row r="104" spans="2:17" ht="13.5" customHeight="1">
      <c r="B104" s="80" t="s">
        <v>455</v>
      </c>
      <c r="C104" s="78" t="s">
        <v>503</v>
      </c>
      <c r="D104" s="80" t="s">
        <v>502</v>
      </c>
      <c r="E104" s="82">
        <v>20</v>
      </c>
      <c r="F104" s="81" t="s">
        <v>501</v>
      </c>
      <c r="G104" s="80" t="s">
        <v>500</v>
      </c>
      <c r="H104" s="79" t="s">
        <v>30</v>
      </c>
      <c r="I104" s="78" t="s">
        <v>27</v>
      </c>
      <c r="K104" s="17" t="str">
        <f t="shared" si="12"/>
        <v>受変電設備</v>
      </c>
      <c r="L104" s="17" t="str">
        <f t="shared" si="10"/>
        <v>断路器盤</v>
      </c>
      <c r="M104" s="17" t="str">
        <f t="shared" si="11"/>
        <v>受変電設備断路器盤</v>
      </c>
      <c r="N104" s="149" t="e">
        <f>COUNTIF(#REF!,'固定資産整理簿'!M104)</f>
        <v>#REF!</v>
      </c>
      <c r="O104" s="17">
        <f t="shared" si="8"/>
        <v>20</v>
      </c>
      <c r="P104" s="17" t="str">
        <f t="shared" si="9"/>
        <v>電気設備</v>
      </c>
      <c r="Q104" s="17">
        <f>COUNTIF('資産区分'!$A$2:$A$13,'固定資産整理簿'!P104)</f>
        <v>1</v>
      </c>
    </row>
    <row r="105" spans="2:17" ht="13.5" customHeight="1">
      <c r="B105" s="75" t="s">
        <v>455</v>
      </c>
      <c r="C105" s="73" t="s">
        <v>503</v>
      </c>
      <c r="D105" s="75" t="s">
        <v>502</v>
      </c>
      <c r="E105" s="77">
        <v>20</v>
      </c>
      <c r="F105" s="76" t="s">
        <v>501</v>
      </c>
      <c r="G105" s="75" t="s">
        <v>500</v>
      </c>
      <c r="H105" s="74" t="s">
        <v>30</v>
      </c>
      <c r="I105" s="73" t="s">
        <v>31</v>
      </c>
      <c r="K105" s="17" t="str">
        <f t="shared" si="12"/>
        <v>受変電設備</v>
      </c>
      <c r="L105" s="17" t="str">
        <f t="shared" si="10"/>
        <v>遮断器盤</v>
      </c>
      <c r="M105" s="17" t="str">
        <f t="shared" si="11"/>
        <v>受変電設備遮断器盤</v>
      </c>
      <c r="N105" s="149" t="e">
        <f>COUNTIF(#REF!,'固定資産整理簿'!M105)</f>
        <v>#REF!</v>
      </c>
      <c r="O105" s="17">
        <f t="shared" si="8"/>
        <v>20</v>
      </c>
      <c r="P105" s="17" t="str">
        <f t="shared" si="9"/>
        <v>電気設備</v>
      </c>
      <c r="Q105" s="17">
        <f>COUNTIF('資産区分'!$A$2:$A$13,'固定資産整理簿'!P105)</f>
        <v>1</v>
      </c>
    </row>
    <row r="106" spans="2:17" ht="13.5" customHeight="1">
      <c r="B106" s="75" t="s">
        <v>455</v>
      </c>
      <c r="C106" s="73" t="s">
        <v>503</v>
      </c>
      <c r="D106" s="75" t="s">
        <v>502</v>
      </c>
      <c r="E106" s="77">
        <v>20</v>
      </c>
      <c r="F106" s="76" t="s">
        <v>501</v>
      </c>
      <c r="G106" s="75" t="s">
        <v>500</v>
      </c>
      <c r="H106" s="74" t="s">
        <v>30</v>
      </c>
      <c r="I106" s="73" t="s">
        <v>32</v>
      </c>
      <c r="K106" s="17" t="str">
        <f t="shared" si="12"/>
        <v>受変電設備</v>
      </c>
      <c r="L106" s="17" t="str">
        <f t="shared" si="10"/>
        <v>変圧器盤</v>
      </c>
      <c r="M106" s="17" t="str">
        <f t="shared" si="11"/>
        <v>受変電設備変圧器盤</v>
      </c>
      <c r="N106" s="149" t="e">
        <f>COUNTIF(#REF!,'固定資産整理簿'!M106)</f>
        <v>#REF!</v>
      </c>
      <c r="O106" s="17">
        <f t="shared" si="8"/>
        <v>20</v>
      </c>
      <c r="P106" s="17" t="str">
        <f t="shared" si="9"/>
        <v>電気設備</v>
      </c>
      <c r="Q106" s="17">
        <f>COUNTIF('資産区分'!$A$2:$A$13,'固定資産整理簿'!P106)</f>
        <v>1</v>
      </c>
    </row>
    <row r="107" spans="2:17" ht="13.5" customHeight="1">
      <c r="B107" s="75" t="s">
        <v>455</v>
      </c>
      <c r="C107" s="73" t="s">
        <v>503</v>
      </c>
      <c r="D107" s="75" t="s">
        <v>502</v>
      </c>
      <c r="E107" s="77">
        <v>20</v>
      </c>
      <c r="F107" s="76" t="s">
        <v>501</v>
      </c>
      <c r="G107" s="75" t="s">
        <v>500</v>
      </c>
      <c r="H107" s="74" t="s">
        <v>30</v>
      </c>
      <c r="I107" s="73" t="s">
        <v>29</v>
      </c>
      <c r="K107" s="17" t="str">
        <f t="shared" si="12"/>
        <v>受変電設備</v>
      </c>
      <c r="L107" s="17" t="str">
        <f t="shared" si="10"/>
        <v>コンデンサ盤</v>
      </c>
      <c r="M107" s="17" t="str">
        <f t="shared" si="11"/>
        <v>受変電設備コンデンサ盤</v>
      </c>
      <c r="N107" s="149" t="e">
        <f>COUNTIF(#REF!,'固定資産整理簿'!M107)</f>
        <v>#REF!</v>
      </c>
      <c r="O107" s="17">
        <f t="shared" si="8"/>
        <v>20</v>
      </c>
      <c r="P107" s="17" t="str">
        <f t="shared" si="9"/>
        <v>電気設備</v>
      </c>
      <c r="Q107" s="17">
        <f>COUNTIF('資産区分'!$A$2:$A$13,'固定資産整理簿'!P107)</f>
        <v>1</v>
      </c>
    </row>
    <row r="108" spans="2:17" ht="13.5" customHeight="1">
      <c r="B108" s="75" t="s">
        <v>455</v>
      </c>
      <c r="C108" s="73" t="s">
        <v>503</v>
      </c>
      <c r="D108" s="75" t="s">
        <v>502</v>
      </c>
      <c r="E108" s="77">
        <v>20</v>
      </c>
      <c r="F108" s="76" t="s">
        <v>501</v>
      </c>
      <c r="G108" s="75" t="s">
        <v>500</v>
      </c>
      <c r="H108" s="74" t="s">
        <v>30</v>
      </c>
      <c r="I108" s="73" t="s">
        <v>33</v>
      </c>
      <c r="K108" s="17" t="str">
        <f t="shared" si="12"/>
        <v>受変電設備</v>
      </c>
      <c r="L108" s="17" t="str">
        <f t="shared" si="10"/>
        <v>変流器盤</v>
      </c>
      <c r="M108" s="17" t="str">
        <f t="shared" si="11"/>
        <v>受変電設備変流器盤</v>
      </c>
      <c r="N108" s="149" t="e">
        <f>COUNTIF(#REF!,'固定資産整理簿'!M108)</f>
        <v>#REF!</v>
      </c>
      <c r="O108" s="17">
        <f t="shared" si="8"/>
        <v>20</v>
      </c>
      <c r="P108" s="17" t="str">
        <f t="shared" si="9"/>
        <v>電気設備</v>
      </c>
      <c r="Q108" s="17">
        <f>COUNTIF('資産区分'!$A$2:$A$13,'固定資産整理簿'!P108)</f>
        <v>1</v>
      </c>
    </row>
    <row r="109" spans="2:17" ht="13.5" customHeight="1">
      <c r="B109" s="75" t="s">
        <v>455</v>
      </c>
      <c r="C109" s="73" t="s">
        <v>503</v>
      </c>
      <c r="D109" s="75" t="s">
        <v>502</v>
      </c>
      <c r="E109" s="77">
        <v>20</v>
      </c>
      <c r="F109" s="76" t="s">
        <v>501</v>
      </c>
      <c r="G109" s="75" t="s">
        <v>500</v>
      </c>
      <c r="H109" s="74" t="s">
        <v>30</v>
      </c>
      <c r="I109" s="73" t="s">
        <v>34</v>
      </c>
      <c r="K109" s="17" t="str">
        <f t="shared" si="12"/>
        <v>受変電設備</v>
      </c>
      <c r="L109" s="17" t="str">
        <f t="shared" si="10"/>
        <v>計器用変圧器盤</v>
      </c>
      <c r="M109" s="17" t="str">
        <f t="shared" si="11"/>
        <v>受変電設備計器用変圧器盤</v>
      </c>
      <c r="N109" s="149" t="e">
        <f>COUNTIF(#REF!,'固定資産整理簿'!M109)</f>
        <v>#REF!</v>
      </c>
      <c r="O109" s="17">
        <f t="shared" si="8"/>
        <v>20</v>
      </c>
      <c r="P109" s="17" t="str">
        <f t="shared" si="9"/>
        <v>電気設備</v>
      </c>
      <c r="Q109" s="17">
        <f>COUNTIF('資産区分'!$A$2:$A$13,'固定資産整理簿'!P109)</f>
        <v>1</v>
      </c>
    </row>
    <row r="110" spans="2:17" ht="13.5" customHeight="1">
      <c r="B110" s="75" t="s">
        <v>455</v>
      </c>
      <c r="C110" s="73" t="s">
        <v>503</v>
      </c>
      <c r="D110" s="75" t="s">
        <v>502</v>
      </c>
      <c r="E110" s="77">
        <v>20</v>
      </c>
      <c r="F110" s="76" t="s">
        <v>501</v>
      </c>
      <c r="G110" s="75" t="s">
        <v>500</v>
      </c>
      <c r="H110" s="74" t="s">
        <v>30</v>
      </c>
      <c r="I110" s="73" t="s">
        <v>35</v>
      </c>
      <c r="K110" s="17" t="str">
        <f t="shared" si="12"/>
        <v>受変電設備</v>
      </c>
      <c r="L110" s="17" t="str">
        <f t="shared" si="10"/>
        <v>低圧主幹盤</v>
      </c>
      <c r="M110" s="17" t="str">
        <f t="shared" si="11"/>
        <v>受変電設備低圧主幹盤</v>
      </c>
      <c r="N110" s="149" t="e">
        <f>COUNTIF(#REF!,'固定資産整理簿'!M110)</f>
        <v>#REF!</v>
      </c>
      <c r="O110" s="17">
        <f t="shared" si="8"/>
        <v>20</v>
      </c>
      <c r="P110" s="17" t="str">
        <f t="shared" si="9"/>
        <v>電気設備</v>
      </c>
      <c r="Q110" s="17">
        <f>COUNTIF('資産区分'!$A$2:$A$13,'固定資産整理簿'!P110)</f>
        <v>1</v>
      </c>
    </row>
    <row r="111" spans="2:17" ht="13.5" customHeight="1">
      <c r="B111" s="75" t="s">
        <v>455</v>
      </c>
      <c r="C111" s="73" t="s">
        <v>503</v>
      </c>
      <c r="D111" s="75" t="s">
        <v>502</v>
      </c>
      <c r="E111" s="77">
        <v>20</v>
      </c>
      <c r="F111" s="76" t="s">
        <v>501</v>
      </c>
      <c r="G111" s="75" t="s">
        <v>500</v>
      </c>
      <c r="H111" s="74" t="s">
        <v>30</v>
      </c>
      <c r="I111" s="73" t="s">
        <v>36</v>
      </c>
      <c r="K111" s="17" t="str">
        <f t="shared" si="12"/>
        <v>受変電設備</v>
      </c>
      <c r="L111" s="17" t="str">
        <f t="shared" si="10"/>
        <v>柱上開閉器</v>
      </c>
      <c r="M111" s="17" t="str">
        <f t="shared" si="11"/>
        <v>受変電設備柱上開閉器</v>
      </c>
      <c r="N111" s="149" t="e">
        <f>COUNTIF(#REF!,'固定資産整理簿'!M111)</f>
        <v>#REF!</v>
      </c>
      <c r="O111" s="17">
        <f t="shared" si="8"/>
        <v>20</v>
      </c>
      <c r="P111" s="17" t="str">
        <f t="shared" si="9"/>
        <v>電気設備</v>
      </c>
      <c r="Q111" s="17">
        <f>COUNTIF('資産区分'!$A$2:$A$13,'固定資産整理簿'!P111)</f>
        <v>1</v>
      </c>
    </row>
    <row r="112" spans="2:17" ht="13.5" customHeight="1">
      <c r="B112" s="70" t="s">
        <v>455</v>
      </c>
      <c r="C112" s="68" t="s">
        <v>503</v>
      </c>
      <c r="D112" s="70" t="s">
        <v>502</v>
      </c>
      <c r="E112" s="72">
        <v>20</v>
      </c>
      <c r="F112" s="71" t="s">
        <v>501</v>
      </c>
      <c r="G112" s="70" t="s">
        <v>500</v>
      </c>
      <c r="H112" s="69" t="s">
        <v>30</v>
      </c>
      <c r="I112" s="68" t="s">
        <v>37</v>
      </c>
      <c r="K112" s="17" t="str">
        <f t="shared" si="12"/>
        <v>受変電設備</v>
      </c>
      <c r="L112" s="17" t="str">
        <f t="shared" si="10"/>
        <v>高調波抑制装置</v>
      </c>
      <c r="M112" s="17" t="str">
        <f t="shared" si="11"/>
        <v>受変電設備高調波抑制装置</v>
      </c>
      <c r="N112" s="149" t="e">
        <f>COUNTIF(#REF!,'固定資産整理簿'!M112)</f>
        <v>#REF!</v>
      </c>
      <c r="O112" s="17">
        <f t="shared" si="8"/>
        <v>20</v>
      </c>
      <c r="P112" s="17" t="str">
        <f t="shared" si="9"/>
        <v>電気設備</v>
      </c>
      <c r="Q112" s="17">
        <f>COUNTIF('資産区分'!$A$2:$A$13,'固定資産整理簿'!P112)</f>
        <v>1</v>
      </c>
    </row>
    <row r="113" spans="2:17" ht="13.5" customHeight="1">
      <c r="B113" s="80" t="s">
        <v>455</v>
      </c>
      <c r="C113" s="78" t="s">
        <v>512</v>
      </c>
      <c r="D113" s="80" t="s">
        <v>511</v>
      </c>
      <c r="E113" s="82">
        <v>15</v>
      </c>
      <c r="F113" s="81" t="s">
        <v>501</v>
      </c>
      <c r="G113" s="80" t="s">
        <v>500</v>
      </c>
      <c r="H113" s="79" t="s">
        <v>16</v>
      </c>
      <c r="I113" s="78" t="s">
        <v>38</v>
      </c>
      <c r="K113" s="17" t="str">
        <f t="shared" si="12"/>
        <v>自家発電設備</v>
      </c>
      <c r="L113" s="17" t="str">
        <f t="shared" si="10"/>
        <v>発電機</v>
      </c>
      <c r="M113" s="17" t="str">
        <f t="shared" si="11"/>
        <v>自家発電設備発電機</v>
      </c>
      <c r="N113" s="149" t="e">
        <f>COUNTIF(#REF!,'固定資産整理簿'!M113)</f>
        <v>#REF!</v>
      </c>
      <c r="O113" s="17">
        <f t="shared" si="8"/>
        <v>15</v>
      </c>
      <c r="P113" s="17" t="str">
        <f t="shared" si="9"/>
        <v>内燃設備</v>
      </c>
      <c r="Q113" s="17">
        <f>COUNTIF('資産区分'!$A$2:$A$13,'固定資産整理簿'!P113)</f>
        <v>1</v>
      </c>
    </row>
    <row r="114" spans="2:17" ht="13.5" customHeight="1">
      <c r="B114" s="75" t="s">
        <v>455</v>
      </c>
      <c r="C114" s="73" t="s">
        <v>512</v>
      </c>
      <c r="D114" s="75" t="s">
        <v>511</v>
      </c>
      <c r="E114" s="77">
        <v>15</v>
      </c>
      <c r="F114" s="76" t="s">
        <v>501</v>
      </c>
      <c r="G114" s="75" t="s">
        <v>500</v>
      </c>
      <c r="H114" s="74" t="s">
        <v>16</v>
      </c>
      <c r="I114" s="73" t="s">
        <v>39</v>
      </c>
      <c r="K114" s="17" t="str">
        <f t="shared" si="12"/>
        <v>自家発電設備</v>
      </c>
      <c r="L114" s="17" t="str">
        <f t="shared" si="10"/>
        <v>原動機</v>
      </c>
      <c r="M114" s="17" t="str">
        <f t="shared" si="11"/>
        <v>自家発電設備原動機</v>
      </c>
      <c r="N114" s="149" t="e">
        <f>COUNTIF(#REF!,'固定資産整理簿'!M114)</f>
        <v>#REF!</v>
      </c>
      <c r="O114" s="17">
        <f t="shared" si="8"/>
        <v>15</v>
      </c>
      <c r="P114" s="17" t="str">
        <f t="shared" si="9"/>
        <v>内燃設備</v>
      </c>
      <c r="Q114" s="17">
        <f>COUNTIF('資産区分'!$A$2:$A$13,'固定資産整理簿'!P114)</f>
        <v>1</v>
      </c>
    </row>
    <row r="115" spans="2:17" ht="13.5" customHeight="1">
      <c r="B115" s="75" t="s">
        <v>455</v>
      </c>
      <c r="C115" s="73" t="s">
        <v>512</v>
      </c>
      <c r="D115" s="75" t="s">
        <v>511</v>
      </c>
      <c r="E115" s="77">
        <v>15</v>
      </c>
      <c r="F115" s="76" t="s">
        <v>501</v>
      </c>
      <c r="G115" s="75" t="s">
        <v>500</v>
      </c>
      <c r="H115" s="74" t="s">
        <v>16</v>
      </c>
      <c r="I115" s="73" t="s">
        <v>40</v>
      </c>
      <c r="K115" s="17" t="str">
        <f t="shared" si="12"/>
        <v>自家発電設備</v>
      </c>
      <c r="L115" s="17" t="str">
        <f t="shared" si="10"/>
        <v>発電機盤</v>
      </c>
      <c r="M115" s="17" t="str">
        <f t="shared" si="11"/>
        <v>自家発電設備発電機盤</v>
      </c>
      <c r="N115" s="149" t="e">
        <f>COUNTIF(#REF!,'固定資産整理簿'!M115)</f>
        <v>#REF!</v>
      </c>
      <c r="O115" s="17">
        <f t="shared" si="8"/>
        <v>15</v>
      </c>
      <c r="P115" s="17" t="str">
        <f t="shared" si="9"/>
        <v>内燃設備</v>
      </c>
      <c r="Q115" s="17">
        <f>COUNTIF('資産区分'!$A$2:$A$13,'固定資産整理簿'!P115)</f>
        <v>1</v>
      </c>
    </row>
    <row r="116" spans="2:17" ht="13.5" customHeight="1">
      <c r="B116" s="75" t="s">
        <v>455</v>
      </c>
      <c r="C116" s="73" t="s">
        <v>512</v>
      </c>
      <c r="D116" s="75" t="s">
        <v>511</v>
      </c>
      <c r="E116" s="77">
        <v>15</v>
      </c>
      <c r="F116" s="76" t="s">
        <v>501</v>
      </c>
      <c r="G116" s="75" t="s">
        <v>500</v>
      </c>
      <c r="H116" s="74" t="s">
        <v>16</v>
      </c>
      <c r="I116" s="73" t="s">
        <v>41</v>
      </c>
      <c r="K116" s="17" t="str">
        <f t="shared" si="12"/>
        <v>自家発電設備</v>
      </c>
      <c r="L116" s="17" t="str">
        <f t="shared" si="10"/>
        <v>同期盤</v>
      </c>
      <c r="M116" s="17" t="str">
        <f t="shared" si="11"/>
        <v>自家発電設備同期盤</v>
      </c>
      <c r="N116" s="149" t="e">
        <f>COUNTIF(#REF!,'固定資産整理簿'!M116)</f>
        <v>#REF!</v>
      </c>
      <c r="O116" s="17">
        <f t="shared" si="8"/>
        <v>15</v>
      </c>
      <c r="P116" s="17" t="str">
        <f t="shared" si="9"/>
        <v>内燃設備</v>
      </c>
      <c r="Q116" s="17">
        <f>COUNTIF('資産区分'!$A$2:$A$13,'固定資産整理簿'!P116)</f>
        <v>1</v>
      </c>
    </row>
    <row r="117" spans="2:17" ht="13.5" customHeight="1">
      <c r="B117" s="75" t="s">
        <v>455</v>
      </c>
      <c r="C117" s="73" t="s">
        <v>512</v>
      </c>
      <c r="D117" s="75" t="s">
        <v>511</v>
      </c>
      <c r="E117" s="77">
        <v>15</v>
      </c>
      <c r="F117" s="76" t="s">
        <v>501</v>
      </c>
      <c r="G117" s="75" t="s">
        <v>500</v>
      </c>
      <c r="H117" s="74" t="s">
        <v>16</v>
      </c>
      <c r="I117" s="73" t="s">
        <v>42</v>
      </c>
      <c r="K117" s="17" t="str">
        <f t="shared" si="12"/>
        <v>自家発電設備</v>
      </c>
      <c r="L117" s="17" t="str">
        <f t="shared" si="10"/>
        <v>自動始動盤</v>
      </c>
      <c r="M117" s="17" t="str">
        <f t="shared" si="11"/>
        <v>自家発電設備自動始動盤</v>
      </c>
      <c r="N117" s="149" t="e">
        <f>COUNTIF(#REF!,'固定資産整理簿'!M117)</f>
        <v>#REF!</v>
      </c>
      <c r="O117" s="17">
        <f t="shared" si="8"/>
        <v>15</v>
      </c>
      <c r="P117" s="17" t="str">
        <f t="shared" si="9"/>
        <v>内燃設備</v>
      </c>
      <c r="Q117" s="17">
        <f>COUNTIF('資産区分'!$A$2:$A$13,'固定資産整理簿'!P117)</f>
        <v>1</v>
      </c>
    </row>
    <row r="118" spans="2:17" ht="13.5" customHeight="1">
      <c r="B118" s="75" t="s">
        <v>455</v>
      </c>
      <c r="C118" s="73" t="s">
        <v>512</v>
      </c>
      <c r="D118" s="75" t="s">
        <v>511</v>
      </c>
      <c r="E118" s="77">
        <v>15</v>
      </c>
      <c r="F118" s="76" t="s">
        <v>501</v>
      </c>
      <c r="G118" s="75" t="s">
        <v>500</v>
      </c>
      <c r="H118" s="74" t="s">
        <v>16</v>
      </c>
      <c r="I118" s="73" t="s">
        <v>43</v>
      </c>
      <c r="K118" s="17" t="str">
        <f t="shared" si="12"/>
        <v>自家発電設備</v>
      </c>
      <c r="L118" s="17" t="str">
        <f t="shared" si="10"/>
        <v>補機盤</v>
      </c>
      <c r="M118" s="17" t="str">
        <f t="shared" si="11"/>
        <v>自家発電設備補機盤</v>
      </c>
      <c r="N118" s="149" t="e">
        <f>COUNTIF(#REF!,'固定資産整理簿'!M118)</f>
        <v>#REF!</v>
      </c>
      <c r="O118" s="17">
        <f t="shared" si="8"/>
        <v>15</v>
      </c>
      <c r="P118" s="17" t="str">
        <f t="shared" si="9"/>
        <v>内燃設備</v>
      </c>
      <c r="Q118" s="17">
        <f>COUNTIF('資産区分'!$A$2:$A$13,'固定資産整理簿'!P118)</f>
        <v>1</v>
      </c>
    </row>
    <row r="119" spans="2:17" ht="13.5" customHeight="1">
      <c r="B119" s="75" t="s">
        <v>455</v>
      </c>
      <c r="C119" s="73" t="s">
        <v>512</v>
      </c>
      <c r="D119" s="75" t="s">
        <v>511</v>
      </c>
      <c r="E119" s="77">
        <v>15</v>
      </c>
      <c r="F119" s="76" t="s">
        <v>501</v>
      </c>
      <c r="G119" s="75" t="s">
        <v>500</v>
      </c>
      <c r="H119" s="74" t="s">
        <v>16</v>
      </c>
      <c r="I119" s="73" t="s">
        <v>44</v>
      </c>
      <c r="K119" s="17" t="str">
        <f t="shared" si="12"/>
        <v>自家発電設備</v>
      </c>
      <c r="L119" s="17" t="str">
        <f t="shared" si="10"/>
        <v>ダミー切換盤</v>
      </c>
      <c r="M119" s="17" t="str">
        <f t="shared" si="11"/>
        <v>自家発電設備ダミー切換盤</v>
      </c>
      <c r="N119" s="149" t="e">
        <f>COUNTIF(#REF!,'固定資産整理簿'!M119)</f>
        <v>#REF!</v>
      </c>
      <c r="O119" s="17">
        <f t="shared" si="8"/>
        <v>15</v>
      </c>
      <c r="P119" s="17" t="str">
        <f t="shared" si="9"/>
        <v>内燃設備</v>
      </c>
      <c r="Q119" s="17">
        <f>COUNTIF('資産区分'!$A$2:$A$13,'固定資産整理簿'!P119)</f>
        <v>1</v>
      </c>
    </row>
    <row r="120" spans="2:17" ht="13.5" customHeight="1">
      <c r="B120" s="75" t="s">
        <v>455</v>
      </c>
      <c r="C120" s="73" t="s">
        <v>512</v>
      </c>
      <c r="D120" s="75" t="s">
        <v>511</v>
      </c>
      <c r="E120" s="77">
        <v>15</v>
      </c>
      <c r="F120" s="76" t="s">
        <v>501</v>
      </c>
      <c r="G120" s="75" t="s">
        <v>500</v>
      </c>
      <c r="H120" s="74" t="s">
        <v>16</v>
      </c>
      <c r="I120" s="73" t="s">
        <v>45</v>
      </c>
      <c r="K120" s="17" t="str">
        <f t="shared" si="12"/>
        <v>自家発電設備</v>
      </c>
      <c r="L120" s="17" t="str">
        <f t="shared" si="10"/>
        <v>冷却水ポンプ</v>
      </c>
      <c r="M120" s="17" t="str">
        <f t="shared" si="11"/>
        <v>自家発電設備冷却水ポンプ</v>
      </c>
      <c r="N120" s="149" t="e">
        <f>COUNTIF(#REF!,'固定資産整理簿'!M120)</f>
        <v>#REF!</v>
      </c>
      <c r="O120" s="17">
        <f t="shared" si="8"/>
        <v>15</v>
      </c>
      <c r="P120" s="17" t="str">
        <f t="shared" si="9"/>
        <v>内燃設備</v>
      </c>
      <c r="Q120" s="17">
        <f>COUNTIF('資産区分'!$A$2:$A$13,'固定資産整理簿'!P120)</f>
        <v>1</v>
      </c>
    </row>
    <row r="121" spans="2:17" ht="13.5" customHeight="1">
      <c r="B121" s="75" t="s">
        <v>455</v>
      </c>
      <c r="C121" s="73" t="s">
        <v>512</v>
      </c>
      <c r="D121" s="75" t="s">
        <v>511</v>
      </c>
      <c r="E121" s="77">
        <v>15</v>
      </c>
      <c r="F121" s="76" t="s">
        <v>501</v>
      </c>
      <c r="G121" s="75" t="s">
        <v>500</v>
      </c>
      <c r="H121" s="74" t="s">
        <v>16</v>
      </c>
      <c r="I121" s="73" t="s">
        <v>46</v>
      </c>
      <c r="K121" s="17" t="str">
        <f t="shared" si="12"/>
        <v>自家発電設備</v>
      </c>
      <c r="L121" s="17" t="str">
        <f t="shared" si="10"/>
        <v>冷却塔</v>
      </c>
      <c r="M121" s="17" t="str">
        <f t="shared" si="11"/>
        <v>自家発電設備冷却塔</v>
      </c>
      <c r="N121" s="149" t="e">
        <f>COUNTIF(#REF!,'固定資産整理簿'!M121)</f>
        <v>#REF!</v>
      </c>
      <c r="O121" s="17">
        <f t="shared" si="8"/>
        <v>15</v>
      </c>
      <c r="P121" s="17" t="str">
        <f t="shared" si="9"/>
        <v>内燃設備</v>
      </c>
      <c r="Q121" s="17">
        <f>COUNTIF('資産区分'!$A$2:$A$13,'固定資産整理簿'!P121)</f>
        <v>1</v>
      </c>
    </row>
    <row r="122" spans="2:17" ht="13.5" customHeight="1">
      <c r="B122" s="75" t="s">
        <v>455</v>
      </c>
      <c r="C122" s="73" t="s">
        <v>512</v>
      </c>
      <c r="D122" s="75" t="s">
        <v>511</v>
      </c>
      <c r="E122" s="77">
        <v>15</v>
      </c>
      <c r="F122" s="76" t="s">
        <v>501</v>
      </c>
      <c r="G122" s="75" t="s">
        <v>500</v>
      </c>
      <c r="H122" s="74" t="s">
        <v>16</v>
      </c>
      <c r="I122" s="73" t="s">
        <v>47</v>
      </c>
      <c r="K122" s="17" t="str">
        <f t="shared" si="12"/>
        <v>自家発電設備</v>
      </c>
      <c r="L122" s="17" t="str">
        <f t="shared" si="10"/>
        <v>給気ファン</v>
      </c>
      <c r="M122" s="17" t="str">
        <f t="shared" si="11"/>
        <v>自家発電設備給気ファン</v>
      </c>
      <c r="N122" s="149" t="e">
        <f>COUNTIF(#REF!,'固定資産整理簿'!M122)</f>
        <v>#REF!</v>
      </c>
      <c r="O122" s="17">
        <f t="shared" si="8"/>
        <v>15</v>
      </c>
      <c r="P122" s="17" t="str">
        <f t="shared" si="9"/>
        <v>内燃設備</v>
      </c>
      <c r="Q122" s="17">
        <f>COUNTIF('資産区分'!$A$2:$A$13,'固定資産整理簿'!P122)</f>
        <v>1</v>
      </c>
    </row>
    <row r="123" spans="2:17" ht="13.5" customHeight="1">
      <c r="B123" s="75" t="s">
        <v>455</v>
      </c>
      <c r="C123" s="73" t="s">
        <v>512</v>
      </c>
      <c r="D123" s="75" t="s">
        <v>511</v>
      </c>
      <c r="E123" s="77">
        <v>15</v>
      </c>
      <c r="F123" s="76" t="s">
        <v>501</v>
      </c>
      <c r="G123" s="75" t="s">
        <v>500</v>
      </c>
      <c r="H123" s="74" t="s">
        <v>16</v>
      </c>
      <c r="I123" s="73" t="s">
        <v>48</v>
      </c>
      <c r="K123" s="17" t="str">
        <f t="shared" si="12"/>
        <v>自家発電設備</v>
      </c>
      <c r="L123" s="17" t="str">
        <f t="shared" si="10"/>
        <v>排気ファン</v>
      </c>
      <c r="M123" s="17" t="str">
        <f t="shared" si="11"/>
        <v>自家発電設備排気ファン</v>
      </c>
      <c r="N123" s="149" t="e">
        <f>COUNTIF(#REF!,'固定資産整理簿'!M123)</f>
        <v>#REF!</v>
      </c>
      <c r="O123" s="17">
        <f t="shared" si="8"/>
        <v>15</v>
      </c>
      <c r="P123" s="17" t="str">
        <f t="shared" si="9"/>
        <v>内燃設備</v>
      </c>
      <c r="Q123" s="17">
        <f>COUNTIF('資産区分'!$A$2:$A$13,'固定資産整理簿'!P123)</f>
        <v>1</v>
      </c>
    </row>
    <row r="124" spans="2:17" ht="13.5" customHeight="1">
      <c r="B124" s="75" t="s">
        <v>455</v>
      </c>
      <c r="C124" s="73" t="s">
        <v>512</v>
      </c>
      <c r="D124" s="75" t="s">
        <v>511</v>
      </c>
      <c r="E124" s="77">
        <v>15</v>
      </c>
      <c r="F124" s="76" t="s">
        <v>501</v>
      </c>
      <c r="G124" s="75" t="s">
        <v>500</v>
      </c>
      <c r="H124" s="74" t="s">
        <v>16</v>
      </c>
      <c r="I124" s="73" t="s">
        <v>513</v>
      </c>
      <c r="K124" s="17" t="str">
        <f t="shared" si="12"/>
        <v>自家発電設備</v>
      </c>
      <c r="L124" s="17" t="str">
        <f t="shared" si="10"/>
        <v>ダミーロード</v>
      </c>
      <c r="M124" s="17" t="str">
        <f t="shared" si="11"/>
        <v>自家発電設備ダミーロード</v>
      </c>
      <c r="N124" s="149" t="e">
        <f>COUNTIF(#REF!,'固定資産整理簿'!M124)</f>
        <v>#REF!</v>
      </c>
      <c r="O124" s="17">
        <f t="shared" si="8"/>
        <v>15</v>
      </c>
      <c r="P124" s="17" t="str">
        <f t="shared" si="9"/>
        <v>内燃設備</v>
      </c>
      <c r="Q124" s="17">
        <f>COUNTIF('資産区分'!$A$2:$A$13,'固定資産整理簿'!P124)</f>
        <v>1</v>
      </c>
    </row>
    <row r="125" spans="2:17" ht="13.5" customHeight="1">
      <c r="B125" s="75" t="s">
        <v>455</v>
      </c>
      <c r="C125" s="73" t="s">
        <v>512</v>
      </c>
      <c r="D125" s="75" t="s">
        <v>511</v>
      </c>
      <c r="E125" s="77">
        <v>15</v>
      </c>
      <c r="F125" s="76" t="s">
        <v>501</v>
      </c>
      <c r="G125" s="75" t="s">
        <v>500</v>
      </c>
      <c r="H125" s="74" t="s">
        <v>16</v>
      </c>
      <c r="I125" s="73" t="s">
        <v>49</v>
      </c>
      <c r="K125" s="17" t="str">
        <f t="shared" si="12"/>
        <v>自家発電設備</v>
      </c>
      <c r="L125" s="17" t="str">
        <f t="shared" si="10"/>
        <v>消音器</v>
      </c>
      <c r="M125" s="17" t="str">
        <f t="shared" si="11"/>
        <v>自家発電設備消音器</v>
      </c>
      <c r="N125" s="149" t="e">
        <f>COUNTIF(#REF!,'固定資産整理簿'!M125)</f>
        <v>#REF!</v>
      </c>
      <c r="O125" s="17">
        <f t="shared" si="8"/>
        <v>15</v>
      </c>
      <c r="P125" s="17" t="str">
        <f t="shared" si="9"/>
        <v>内燃設備</v>
      </c>
      <c r="Q125" s="17">
        <f>COUNTIF('資産区分'!$A$2:$A$13,'固定資産整理簿'!P125)</f>
        <v>1</v>
      </c>
    </row>
    <row r="126" spans="2:17" ht="13.5" customHeight="1">
      <c r="B126" s="75" t="s">
        <v>455</v>
      </c>
      <c r="C126" s="73" t="s">
        <v>512</v>
      </c>
      <c r="D126" s="75" t="s">
        <v>511</v>
      </c>
      <c r="E126" s="77">
        <v>15</v>
      </c>
      <c r="F126" s="76" t="s">
        <v>501</v>
      </c>
      <c r="G126" s="75" t="s">
        <v>500</v>
      </c>
      <c r="H126" s="74" t="s">
        <v>16</v>
      </c>
      <c r="I126" s="73" t="s">
        <v>50</v>
      </c>
      <c r="K126" s="17" t="str">
        <f t="shared" si="12"/>
        <v>自家発電設備</v>
      </c>
      <c r="L126" s="17" t="str">
        <f t="shared" si="10"/>
        <v>空気圧縮機</v>
      </c>
      <c r="M126" s="17" t="str">
        <f t="shared" si="11"/>
        <v>自家発電設備空気圧縮機</v>
      </c>
      <c r="N126" s="149" t="e">
        <f>COUNTIF(#REF!,'固定資産整理簿'!M126)</f>
        <v>#REF!</v>
      </c>
      <c r="O126" s="17">
        <f t="shared" si="8"/>
        <v>15</v>
      </c>
      <c r="P126" s="17" t="str">
        <f t="shared" si="9"/>
        <v>内燃設備</v>
      </c>
      <c r="Q126" s="17">
        <f>COUNTIF('資産区分'!$A$2:$A$13,'固定資産整理簿'!P126)</f>
        <v>1</v>
      </c>
    </row>
    <row r="127" spans="2:17" ht="13.5" customHeight="1">
      <c r="B127" s="75" t="s">
        <v>455</v>
      </c>
      <c r="C127" s="73" t="s">
        <v>512</v>
      </c>
      <c r="D127" s="75" t="s">
        <v>511</v>
      </c>
      <c r="E127" s="77">
        <v>15</v>
      </c>
      <c r="F127" s="76" t="s">
        <v>501</v>
      </c>
      <c r="G127" s="75" t="s">
        <v>500</v>
      </c>
      <c r="H127" s="74" t="s">
        <v>16</v>
      </c>
      <c r="I127" s="73" t="s">
        <v>51</v>
      </c>
      <c r="K127" s="17" t="str">
        <f t="shared" si="12"/>
        <v>自家発電設備</v>
      </c>
      <c r="L127" s="17" t="str">
        <f t="shared" si="10"/>
        <v>燃料ポンプ</v>
      </c>
      <c r="M127" s="17" t="str">
        <f t="shared" si="11"/>
        <v>自家発電設備燃料ポンプ</v>
      </c>
      <c r="N127" s="149" t="e">
        <f>COUNTIF(#REF!,'固定資産整理簿'!M127)</f>
        <v>#REF!</v>
      </c>
      <c r="O127" s="17">
        <f t="shared" si="8"/>
        <v>15</v>
      </c>
      <c r="P127" s="17" t="str">
        <f t="shared" si="9"/>
        <v>内燃設備</v>
      </c>
      <c r="Q127" s="17">
        <f>COUNTIF('資産区分'!$A$2:$A$13,'固定資産整理簿'!P127)</f>
        <v>1</v>
      </c>
    </row>
    <row r="128" spans="2:17" ht="13.5" customHeight="1">
      <c r="B128" s="70" t="s">
        <v>455</v>
      </c>
      <c r="C128" s="68" t="s">
        <v>512</v>
      </c>
      <c r="D128" s="70" t="s">
        <v>511</v>
      </c>
      <c r="E128" s="72">
        <v>15</v>
      </c>
      <c r="F128" s="71" t="s">
        <v>501</v>
      </c>
      <c r="G128" s="70" t="s">
        <v>500</v>
      </c>
      <c r="H128" s="69" t="s">
        <v>16</v>
      </c>
      <c r="I128" s="68" t="s">
        <v>52</v>
      </c>
      <c r="K128" s="17" t="str">
        <f t="shared" si="12"/>
        <v>自家発電設備</v>
      </c>
      <c r="L128" s="17" t="str">
        <f t="shared" si="10"/>
        <v>燃料タンク</v>
      </c>
      <c r="M128" s="17" t="str">
        <f t="shared" si="11"/>
        <v>自家発電設備燃料タンク</v>
      </c>
      <c r="N128" s="149" t="e">
        <f>COUNTIF(#REF!,'固定資産整理簿'!M128)</f>
        <v>#REF!</v>
      </c>
      <c r="O128" s="17">
        <f t="shared" si="8"/>
        <v>15</v>
      </c>
      <c r="P128" s="17" t="str">
        <f t="shared" si="9"/>
        <v>内燃設備</v>
      </c>
      <c r="Q128" s="17">
        <f>COUNTIF('資産区分'!$A$2:$A$13,'固定資産整理簿'!P128)</f>
        <v>1</v>
      </c>
    </row>
    <row r="129" spans="2:17" ht="13.5" customHeight="1">
      <c r="B129" s="80" t="s">
        <v>455</v>
      </c>
      <c r="C129" s="78" t="s">
        <v>503</v>
      </c>
      <c r="D129" s="80" t="s">
        <v>510</v>
      </c>
      <c r="E129" s="82">
        <v>6</v>
      </c>
      <c r="F129" s="81" t="s">
        <v>501</v>
      </c>
      <c r="G129" s="80" t="s">
        <v>500</v>
      </c>
      <c r="H129" s="79" t="s">
        <v>53</v>
      </c>
      <c r="I129" s="78" t="s">
        <v>54</v>
      </c>
      <c r="K129" s="17" t="str">
        <f t="shared" si="12"/>
        <v>制御電源及び計装用電源設備</v>
      </c>
      <c r="L129" s="17" t="str">
        <f t="shared" si="10"/>
        <v>蓄電池盤</v>
      </c>
      <c r="M129" s="17" t="str">
        <f t="shared" si="11"/>
        <v>制御電源及び計装用電源設備蓄電池盤</v>
      </c>
      <c r="N129" s="149" t="e">
        <f>COUNTIF(#REF!,'固定資産整理簿'!M129)</f>
        <v>#REF!</v>
      </c>
      <c r="O129" s="17">
        <f t="shared" si="8"/>
        <v>6</v>
      </c>
      <c r="P129" s="17" t="str">
        <f t="shared" si="9"/>
        <v>電気設備</v>
      </c>
      <c r="Q129" s="17">
        <f>COUNTIF('資産区分'!$A$2:$A$13,'固定資産整理簿'!P129)</f>
        <v>1</v>
      </c>
    </row>
    <row r="130" spans="2:17" ht="13.5" customHeight="1">
      <c r="B130" s="75" t="s">
        <v>455</v>
      </c>
      <c r="C130" s="73" t="s">
        <v>503</v>
      </c>
      <c r="D130" s="75" t="s">
        <v>510</v>
      </c>
      <c r="E130" s="77">
        <v>6</v>
      </c>
      <c r="F130" s="76" t="s">
        <v>501</v>
      </c>
      <c r="G130" s="75" t="s">
        <v>500</v>
      </c>
      <c r="H130" s="74" t="s">
        <v>53</v>
      </c>
      <c r="I130" s="73" t="s">
        <v>55</v>
      </c>
      <c r="K130" s="17" t="str">
        <f t="shared" si="12"/>
        <v>制御電源及び計装用電源設備</v>
      </c>
      <c r="L130" s="17" t="str">
        <f t="shared" si="10"/>
        <v>充電器盤</v>
      </c>
      <c r="M130" s="17" t="str">
        <f t="shared" si="11"/>
        <v>制御電源及び計装用電源設備充電器盤</v>
      </c>
      <c r="N130" s="149" t="e">
        <f>COUNTIF(#REF!,'固定資産整理簿'!M130)</f>
        <v>#REF!</v>
      </c>
      <c r="O130" s="17">
        <f t="shared" si="8"/>
        <v>6</v>
      </c>
      <c r="P130" s="17" t="str">
        <f t="shared" si="9"/>
        <v>電気設備</v>
      </c>
      <c r="Q130" s="17">
        <f>COUNTIF('資産区分'!$A$2:$A$13,'固定資産整理簿'!P130)</f>
        <v>1</v>
      </c>
    </row>
    <row r="131" spans="2:17" ht="13.5" customHeight="1">
      <c r="B131" s="75" t="s">
        <v>455</v>
      </c>
      <c r="C131" s="73" t="s">
        <v>503</v>
      </c>
      <c r="D131" s="75" t="s">
        <v>510</v>
      </c>
      <c r="E131" s="77">
        <v>6</v>
      </c>
      <c r="F131" s="76" t="s">
        <v>501</v>
      </c>
      <c r="G131" s="75" t="s">
        <v>500</v>
      </c>
      <c r="H131" s="74" t="s">
        <v>53</v>
      </c>
      <c r="I131" s="73" t="s">
        <v>56</v>
      </c>
      <c r="K131" s="17" t="str">
        <f t="shared" si="12"/>
        <v>制御電源及び計装用電源設備</v>
      </c>
      <c r="L131" s="17" t="str">
        <f t="shared" si="10"/>
        <v>インバータ盤</v>
      </c>
      <c r="M131" s="17" t="str">
        <f t="shared" si="11"/>
        <v>制御電源及び計装用電源設備インバータ盤</v>
      </c>
      <c r="N131" s="149" t="e">
        <f>COUNTIF(#REF!,'固定資産整理簿'!M131)</f>
        <v>#REF!</v>
      </c>
      <c r="O131" s="17">
        <f t="shared" si="8"/>
        <v>6</v>
      </c>
      <c r="P131" s="17" t="str">
        <f t="shared" si="9"/>
        <v>電気設備</v>
      </c>
      <c r="Q131" s="17">
        <f>COUNTIF('資産区分'!$A$2:$A$13,'固定資産整理簿'!P131)</f>
        <v>1</v>
      </c>
    </row>
    <row r="132" spans="2:17" ht="13.5" customHeight="1">
      <c r="B132" s="75" t="s">
        <v>455</v>
      </c>
      <c r="C132" s="73" t="s">
        <v>503</v>
      </c>
      <c r="D132" s="75" t="s">
        <v>510</v>
      </c>
      <c r="E132" s="77">
        <v>6</v>
      </c>
      <c r="F132" s="76" t="s">
        <v>501</v>
      </c>
      <c r="G132" s="75" t="s">
        <v>500</v>
      </c>
      <c r="H132" s="74" t="s">
        <v>53</v>
      </c>
      <c r="I132" s="73" t="s">
        <v>321</v>
      </c>
      <c r="K132" s="17" t="str">
        <f t="shared" si="12"/>
        <v>制御電源及び計装用電源設備</v>
      </c>
      <c r="L132" s="17" t="str">
        <f t="shared" si="10"/>
        <v>鉛蓄電池</v>
      </c>
      <c r="M132" s="17" t="str">
        <f t="shared" si="11"/>
        <v>制御電源及び計装用電源設備鉛蓄電池</v>
      </c>
      <c r="N132" s="149" t="e">
        <f>COUNTIF(#REF!,'固定資産整理簿'!M132)</f>
        <v>#REF!</v>
      </c>
      <c r="O132" s="17">
        <f t="shared" si="8"/>
        <v>6</v>
      </c>
      <c r="P132" s="17" t="str">
        <f t="shared" si="9"/>
        <v>電気設備</v>
      </c>
      <c r="Q132" s="17">
        <f>COUNTIF('資産区分'!$A$2:$A$13,'固定資産整理簿'!P132)</f>
        <v>1</v>
      </c>
    </row>
    <row r="133" spans="2:17" ht="13.5" customHeight="1">
      <c r="B133" s="70" t="s">
        <v>455</v>
      </c>
      <c r="C133" s="68" t="s">
        <v>503</v>
      </c>
      <c r="D133" s="70" t="s">
        <v>510</v>
      </c>
      <c r="E133" s="72">
        <v>6</v>
      </c>
      <c r="F133" s="71" t="s">
        <v>501</v>
      </c>
      <c r="G133" s="70" t="s">
        <v>500</v>
      </c>
      <c r="H133" s="69" t="s">
        <v>53</v>
      </c>
      <c r="I133" s="68" t="s">
        <v>311</v>
      </c>
      <c r="K133" s="17" t="str">
        <f t="shared" si="12"/>
        <v>制御電源及び計装用電源設備</v>
      </c>
      <c r="L133" s="17" t="str">
        <f t="shared" si="10"/>
        <v>汎用ミニUPS</v>
      </c>
      <c r="M133" s="17" t="str">
        <f t="shared" si="11"/>
        <v>制御電源及び計装用電源設備汎用ミニUPS</v>
      </c>
      <c r="N133" s="149" t="e">
        <f>COUNTIF(#REF!,'固定資産整理簿'!M133)</f>
        <v>#REF!</v>
      </c>
      <c r="O133" s="17">
        <f t="shared" si="8"/>
        <v>6</v>
      </c>
      <c r="P133" s="17" t="str">
        <f t="shared" si="9"/>
        <v>電気設備</v>
      </c>
      <c r="Q133" s="17">
        <f>COUNTIF('資産区分'!$A$2:$A$13,'固定資産整理簿'!P133)</f>
        <v>1</v>
      </c>
    </row>
    <row r="134" spans="2:17" ht="13.5" customHeight="1">
      <c r="B134" s="80" t="s">
        <v>455</v>
      </c>
      <c r="C134" s="78" t="s">
        <v>503</v>
      </c>
      <c r="D134" s="80" t="s">
        <v>502</v>
      </c>
      <c r="E134" s="82">
        <v>20</v>
      </c>
      <c r="F134" s="81" t="s">
        <v>501</v>
      </c>
      <c r="G134" s="80" t="s">
        <v>500</v>
      </c>
      <c r="H134" s="79" t="s">
        <v>57</v>
      </c>
      <c r="I134" s="78" t="s">
        <v>58</v>
      </c>
      <c r="K134" s="17" t="str">
        <f t="shared" si="12"/>
        <v>負荷設備</v>
      </c>
      <c r="L134" s="17" t="str">
        <f t="shared" si="10"/>
        <v>高圧コンビネーションスタータ</v>
      </c>
      <c r="M134" s="17" t="str">
        <f t="shared" si="11"/>
        <v>負荷設備高圧コンビネーションスタータ</v>
      </c>
      <c r="N134" s="149" t="e">
        <f>COUNTIF(#REF!,'固定資産整理簿'!M134)</f>
        <v>#REF!</v>
      </c>
      <c r="O134" s="17">
        <f aca="true" t="shared" si="13" ref="O134:O197">E134</f>
        <v>20</v>
      </c>
      <c r="P134" s="17" t="str">
        <f aca="true" t="shared" si="14" ref="P134:P197">C134</f>
        <v>電気設備</v>
      </c>
      <c r="Q134" s="17">
        <f>COUNTIF('資産区分'!$A$2:$A$13,'固定資産整理簿'!P134)</f>
        <v>1</v>
      </c>
    </row>
    <row r="135" spans="2:17" ht="13.5" customHeight="1">
      <c r="B135" s="75" t="s">
        <v>455</v>
      </c>
      <c r="C135" s="73" t="s">
        <v>503</v>
      </c>
      <c r="D135" s="75" t="s">
        <v>502</v>
      </c>
      <c r="E135" s="77">
        <v>20</v>
      </c>
      <c r="F135" s="76" t="s">
        <v>501</v>
      </c>
      <c r="G135" s="75" t="s">
        <v>500</v>
      </c>
      <c r="H135" s="74" t="s">
        <v>57</v>
      </c>
      <c r="I135" s="73" t="s">
        <v>509</v>
      </c>
      <c r="K135" s="17" t="str">
        <f t="shared" si="12"/>
        <v>負荷設備</v>
      </c>
      <c r="L135" s="17" t="str">
        <f t="shared" si="10"/>
        <v>コントロールセンタ</v>
      </c>
      <c r="M135" s="17" t="str">
        <f t="shared" si="11"/>
        <v>負荷設備コントロールセンタ</v>
      </c>
      <c r="N135" s="149" t="e">
        <f>COUNTIF(#REF!,'固定資産整理簿'!M135)</f>
        <v>#REF!</v>
      </c>
      <c r="O135" s="17">
        <f t="shared" si="13"/>
        <v>20</v>
      </c>
      <c r="P135" s="17" t="str">
        <f t="shared" si="14"/>
        <v>電気設備</v>
      </c>
      <c r="Q135" s="17">
        <f>COUNTIF('資産区分'!$A$2:$A$13,'固定資産整理簿'!P135)</f>
        <v>1</v>
      </c>
    </row>
    <row r="136" spans="2:17" ht="13.5" customHeight="1">
      <c r="B136" s="75" t="s">
        <v>455</v>
      </c>
      <c r="C136" s="73" t="s">
        <v>503</v>
      </c>
      <c r="D136" s="75" t="s">
        <v>502</v>
      </c>
      <c r="E136" s="77">
        <v>20</v>
      </c>
      <c r="F136" s="76" t="s">
        <v>501</v>
      </c>
      <c r="G136" s="75" t="s">
        <v>500</v>
      </c>
      <c r="H136" s="74" t="s">
        <v>57</v>
      </c>
      <c r="I136" s="73" t="s">
        <v>59</v>
      </c>
      <c r="K136" s="17" t="str">
        <f t="shared" si="12"/>
        <v>負荷設備</v>
      </c>
      <c r="L136" s="17" t="str">
        <f t="shared" si="10"/>
        <v>動力制御盤</v>
      </c>
      <c r="M136" s="17" t="str">
        <f t="shared" si="11"/>
        <v>負荷設備動力制御盤</v>
      </c>
      <c r="N136" s="149" t="e">
        <f>COUNTIF(#REF!,'固定資産整理簿'!M136)</f>
        <v>#REF!</v>
      </c>
      <c r="O136" s="17">
        <f t="shared" si="13"/>
        <v>20</v>
      </c>
      <c r="P136" s="17" t="str">
        <f t="shared" si="14"/>
        <v>電気設備</v>
      </c>
      <c r="Q136" s="17">
        <f>COUNTIF('資産区分'!$A$2:$A$13,'固定資産整理簿'!P136)</f>
        <v>1</v>
      </c>
    </row>
    <row r="137" spans="2:17" ht="13.5" customHeight="1">
      <c r="B137" s="70" t="s">
        <v>455</v>
      </c>
      <c r="C137" s="68" t="s">
        <v>503</v>
      </c>
      <c r="D137" s="70" t="s">
        <v>502</v>
      </c>
      <c r="E137" s="72">
        <v>20</v>
      </c>
      <c r="F137" s="71" t="s">
        <v>501</v>
      </c>
      <c r="G137" s="70" t="s">
        <v>500</v>
      </c>
      <c r="H137" s="69" t="s">
        <v>57</v>
      </c>
      <c r="I137" s="68" t="s">
        <v>60</v>
      </c>
      <c r="K137" s="17" t="str">
        <f t="shared" si="12"/>
        <v>負荷設備</v>
      </c>
      <c r="L137" s="17" t="str">
        <f t="shared" si="10"/>
        <v>回転数制御装置</v>
      </c>
      <c r="M137" s="17" t="str">
        <f t="shared" si="11"/>
        <v>負荷設備回転数制御装置</v>
      </c>
      <c r="N137" s="149" t="e">
        <f>COUNTIF(#REF!,'固定資産整理簿'!M137)</f>
        <v>#REF!</v>
      </c>
      <c r="O137" s="17">
        <f t="shared" si="13"/>
        <v>20</v>
      </c>
      <c r="P137" s="17" t="str">
        <f t="shared" si="14"/>
        <v>電気設備</v>
      </c>
      <c r="Q137" s="17">
        <f>COUNTIF('資産区分'!$A$2:$A$13,'固定資産整理簿'!P137)</f>
        <v>1</v>
      </c>
    </row>
    <row r="138" spans="2:17" ht="13.5" customHeight="1">
      <c r="B138" s="80" t="s">
        <v>455</v>
      </c>
      <c r="C138" s="78" t="s">
        <v>503</v>
      </c>
      <c r="D138" s="80" t="s">
        <v>508</v>
      </c>
      <c r="E138" s="82">
        <v>10</v>
      </c>
      <c r="F138" s="81" t="s">
        <v>501</v>
      </c>
      <c r="G138" s="80" t="s">
        <v>500</v>
      </c>
      <c r="H138" s="79" t="s">
        <v>507</v>
      </c>
      <c r="I138" s="78" t="s">
        <v>61</v>
      </c>
      <c r="K138" s="147" t="s">
        <v>595</v>
      </c>
      <c r="L138" s="17" t="str">
        <f aca="true" t="shared" si="15" ref="L138:L201">I138</f>
        <v>流量計</v>
      </c>
      <c r="M138" s="17" t="str">
        <f aca="true" t="shared" si="16" ref="M138:M201">K138&amp;L138</f>
        <v>計測設備流量計</v>
      </c>
      <c r="N138" s="149" t="e">
        <f>COUNTIF(#REF!,'固定資産整理簿'!M138)</f>
        <v>#REF!</v>
      </c>
      <c r="O138" s="17">
        <f t="shared" si="13"/>
        <v>10</v>
      </c>
      <c r="P138" s="17" t="str">
        <f t="shared" si="14"/>
        <v>電気設備</v>
      </c>
      <c r="Q138" s="17">
        <f>COUNTIF('資産区分'!$A$2:$A$13,'固定資産整理簿'!P138)</f>
        <v>1</v>
      </c>
    </row>
    <row r="139" spans="2:17" ht="13.5" customHeight="1">
      <c r="B139" s="75" t="s">
        <v>455</v>
      </c>
      <c r="C139" s="73" t="s">
        <v>503</v>
      </c>
      <c r="D139" s="75" t="s">
        <v>508</v>
      </c>
      <c r="E139" s="77">
        <v>10</v>
      </c>
      <c r="F139" s="76" t="s">
        <v>501</v>
      </c>
      <c r="G139" s="75" t="s">
        <v>500</v>
      </c>
      <c r="H139" s="74" t="s">
        <v>507</v>
      </c>
      <c r="I139" s="73" t="s">
        <v>62</v>
      </c>
      <c r="K139" s="147" t="s">
        <v>595</v>
      </c>
      <c r="L139" s="17" t="str">
        <f t="shared" si="15"/>
        <v>レベル計</v>
      </c>
      <c r="M139" s="17" t="str">
        <f t="shared" si="16"/>
        <v>計測設備レベル計</v>
      </c>
      <c r="N139" s="149" t="e">
        <f>COUNTIF(#REF!,'固定資産整理簿'!M139)</f>
        <v>#REF!</v>
      </c>
      <c r="O139" s="17">
        <f t="shared" si="13"/>
        <v>10</v>
      </c>
      <c r="P139" s="17" t="str">
        <f t="shared" si="14"/>
        <v>電気設備</v>
      </c>
      <c r="Q139" s="17">
        <f>COUNTIF('資産区分'!$A$2:$A$13,'固定資産整理簿'!P139)</f>
        <v>1</v>
      </c>
    </row>
    <row r="140" spans="2:17" ht="13.5" customHeight="1">
      <c r="B140" s="75" t="s">
        <v>455</v>
      </c>
      <c r="C140" s="73" t="s">
        <v>503</v>
      </c>
      <c r="D140" s="75" t="s">
        <v>508</v>
      </c>
      <c r="E140" s="77">
        <v>10</v>
      </c>
      <c r="F140" s="76" t="s">
        <v>501</v>
      </c>
      <c r="G140" s="75" t="s">
        <v>500</v>
      </c>
      <c r="H140" s="74" t="s">
        <v>507</v>
      </c>
      <c r="I140" s="73" t="s">
        <v>63</v>
      </c>
      <c r="K140" s="147" t="s">
        <v>595</v>
      </c>
      <c r="L140" s="17" t="str">
        <f t="shared" si="15"/>
        <v>質量計</v>
      </c>
      <c r="M140" s="17" t="str">
        <f t="shared" si="16"/>
        <v>計測設備質量計</v>
      </c>
      <c r="N140" s="149" t="e">
        <f>COUNTIF(#REF!,'固定資産整理簿'!M140)</f>
        <v>#REF!</v>
      </c>
      <c r="O140" s="17">
        <f t="shared" si="13"/>
        <v>10</v>
      </c>
      <c r="P140" s="17" t="str">
        <f t="shared" si="14"/>
        <v>電気設備</v>
      </c>
      <c r="Q140" s="17">
        <f>COUNTIF('資産区分'!$A$2:$A$13,'固定資産整理簿'!P140)</f>
        <v>1</v>
      </c>
    </row>
    <row r="141" spans="2:17" ht="13.5" customHeight="1">
      <c r="B141" s="75" t="s">
        <v>455</v>
      </c>
      <c r="C141" s="73" t="s">
        <v>503</v>
      </c>
      <c r="D141" s="75" t="s">
        <v>508</v>
      </c>
      <c r="E141" s="77">
        <v>10</v>
      </c>
      <c r="F141" s="76" t="s">
        <v>501</v>
      </c>
      <c r="G141" s="75" t="s">
        <v>500</v>
      </c>
      <c r="H141" s="74" t="s">
        <v>507</v>
      </c>
      <c r="I141" s="73" t="s">
        <v>64</v>
      </c>
      <c r="K141" s="147" t="s">
        <v>595</v>
      </c>
      <c r="L141" s="17" t="str">
        <f t="shared" si="15"/>
        <v>温度計</v>
      </c>
      <c r="M141" s="17" t="str">
        <f t="shared" si="16"/>
        <v>計測設備温度計</v>
      </c>
      <c r="N141" s="149" t="e">
        <f>COUNTIF(#REF!,'固定資産整理簿'!M141)</f>
        <v>#REF!</v>
      </c>
      <c r="O141" s="17">
        <f t="shared" si="13"/>
        <v>10</v>
      </c>
      <c r="P141" s="17" t="str">
        <f t="shared" si="14"/>
        <v>電気設備</v>
      </c>
      <c r="Q141" s="17">
        <f>COUNTIF('資産区分'!$A$2:$A$13,'固定資産整理簿'!P141)</f>
        <v>1</v>
      </c>
    </row>
    <row r="142" spans="2:17" ht="13.5" customHeight="1">
      <c r="B142" s="75" t="s">
        <v>455</v>
      </c>
      <c r="C142" s="73" t="s">
        <v>503</v>
      </c>
      <c r="D142" s="75" t="s">
        <v>508</v>
      </c>
      <c r="E142" s="77">
        <v>10</v>
      </c>
      <c r="F142" s="76" t="s">
        <v>501</v>
      </c>
      <c r="G142" s="75" t="s">
        <v>500</v>
      </c>
      <c r="H142" s="74" t="s">
        <v>507</v>
      </c>
      <c r="I142" s="73" t="s">
        <v>312</v>
      </c>
      <c r="K142" s="147" t="s">
        <v>595</v>
      </c>
      <c r="L142" s="17" t="str">
        <f t="shared" si="15"/>
        <v>ｐH計</v>
      </c>
      <c r="M142" s="17" t="str">
        <f t="shared" si="16"/>
        <v>計測設備ｐH計</v>
      </c>
      <c r="N142" s="149" t="e">
        <f>COUNTIF(#REF!,'固定資産整理簿'!M142)</f>
        <v>#REF!</v>
      </c>
      <c r="O142" s="17">
        <f t="shared" si="13"/>
        <v>10</v>
      </c>
      <c r="P142" s="17" t="str">
        <f t="shared" si="14"/>
        <v>電気設備</v>
      </c>
      <c r="Q142" s="17">
        <f>COUNTIF('資産区分'!$A$2:$A$13,'固定資産整理簿'!P142)</f>
        <v>1</v>
      </c>
    </row>
    <row r="143" spans="2:17" ht="13.5" customHeight="1">
      <c r="B143" s="75" t="s">
        <v>455</v>
      </c>
      <c r="C143" s="73" t="s">
        <v>503</v>
      </c>
      <c r="D143" s="75" t="s">
        <v>508</v>
      </c>
      <c r="E143" s="77">
        <v>10</v>
      </c>
      <c r="F143" s="76" t="s">
        <v>501</v>
      </c>
      <c r="G143" s="75" t="s">
        <v>500</v>
      </c>
      <c r="H143" s="74" t="s">
        <v>507</v>
      </c>
      <c r="I143" s="113" t="s">
        <v>313</v>
      </c>
      <c r="K143" s="147" t="s">
        <v>595</v>
      </c>
      <c r="L143" s="17" t="str">
        <f t="shared" si="15"/>
        <v>ORP計</v>
      </c>
      <c r="M143" s="17" t="str">
        <f t="shared" si="16"/>
        <v>計測設備ORP計</v>
      </c>
      <c r="N143" s="149" t="e">
        <f>COUNTIF(#REF!,'固定資産整理簿'!M143)</f>
        <v>#REF!</v>
      </c>
      <c r="O143" s="17">
        <f t="shared" si="13"/>
        <v>10</v>
      </c>
      <c r="P143" s="17" t="str">
        <f t="shared" si="14"/>
        <v>電気設備</v>
      </c>
      <c r="Q143" s="17">
        <f>COUNTIF('資産区分'!$A$2:$A$13,'固定資産整理簿'!P143)</f>
        <v>1</v>
      </c>
    </row>
    <row r="144" spans="2:17" ht="13.5" customHeight="1">
      <c r="B144" s="75" t="s">
        <v>455</v>
      </c>
      <c r="C144" s="73" t="s">
        <v>503</v>
      </c>
      <c r="D144" s="75" t="s">
        <v>508</v>
      </c>
      <c r="E144" s="77">
        <v>10</v>
      </c>
      <c r="F144" s="76" t="s">
        <v>501</v>
      </c>
      <c r="G144" s="75" t="s">
        <v>500</v>
      </c>
      <c r="H144" s="74" t="s">
        <v>507</v>
      </c>
      <c r="I144" s="113" t="s">
        <v>314</v>
      </c>
      <c r="K144" s="147" t="s">
        <v>595</v>
      </c>
      <c r="L144" s="17" t="str">
        <f t="shared" si="15"/>
        <v>DO計</v>
      </c>
      <c r="M144" s="17" t="str">
        <f t="shared" si="16"/>
        <v>計測設備DO計</v>
      </c>
      <c r="N144" s="149" t="e">
        <f>COUNTIF(#REF!,'固定資産整理簿'!M144)</f>
        <v>#REF!</v>
      </c>
      <c r="O144" s="17">
        <f t="shared" si="13"/>
        <v>10</v>
      </c>
      <c r="P144" s="17" t="str">
        <f t="shared" si="14"/>
        <v>電気設備</v>
      </c>
      <c r="Q144" s="17">
        <f>COUNTIF('資産区分'!$A$2:$A$13,'固定資産整理簿'!P144)</f>
        <v>1</v>
      </c>
    </row>
    <row r="145" spans="2:17" ht="13.5" customHeight="1">
      <c r="B145" s="75" t="s">
        <v>455</v>
      </c>
      <c r="C145" s="73" t="s">
        <v>503</v>
      </c>
      <c r="D145" s="75" t="s">
        <v>508</v>
      </c>
      <c r="E145" s="77">
        <v>10</v>
      </c>
      <c r="F145" s="76" t="s">
        <v>501</v>
      </c>
      <c r="G145" s="75" t="s">
        <v>500</v>
      </c>
      <c r="H145" s="74" t="s">
        <v>507</v>
      </c>
      <c r="I145" s="73" t="s">
        <v>65</v>
      </c>
      <c r="K145" s="147" t="s">
        <v>595</v>
      </c>
      <c r="L145" s="17" t="str">
        <f t="shared" si="15"/>
        <v>濁度計</v>
      </c>
      <c r="M145" s="17" t="str">
        <f t="shared" si="16"/>
        <v>計測設備濁度計</v>
      </c>
      <c r="N145" s="149" t="e">
        <f>COUNTIF(#REF!,'固定資産整理簿'!M145)</f>
        <v>#REF!</v>
      </c>
      <c r="O145" s="17">
        <f t="shared" si="13"/>
        <v>10</v>
      </c>
      <c r="P145" s="17" t="str">
        <f t="shared" si="14"/>
        <v>電気設備</v>
      </c>
      <c r="Q145" s="17">
        <f>COUNTIF('資産区分'!$A$2:$A$13,'固定資産整理簿'!P145)</f>
        <v>1</v>
      </c>
    </row>
    <row r="146" spans="2:17" ht="13.5" customHeight="1">
      <c r="B146" s="75" t="s">
        <v>455</v>
      </c>
      <c r="C146" s="73" t="s">
        <v>503</v>
      </c>
      <c r="D146" s="75" t="s">
        <v>508</v>
      </c>
      <c r="E146" s="77">
        <v>10</v>
      </c>
      <c r="F146" s="76" t="s">
        <v>501</v>
      </c>
      <c r="G146" s="75" t="s">
        <v>500</v>
      </c>
      <c r="H146" s="74" t="s">
        <v>507</v>
      </c>
      <c r="I146" s="73" t="s">
        <v>66</v>
      </c>
      <c r="K146" s="147" t="s">
        <v>595</v>
      </c>
      <c r="L146" s="17" t="str">
        <f t="shared" si="15"/>
        <v>濃度計</v>
      </c>
      <c r="M146" s="17" t="str">
        <f t="shared" si="16"/>
        <v>計測設備濃度計</v>
      </c>
      <c r="N146" s="149" t="e">
        <f>COUNTIF(#REF!,'固定資産整理簿'!M146)</f>
        <v>#REF!</v>
      </c>
      <c r="O146" s="17">
        <f t="shared" si="13"/>
        <v>10</v>
      </c>
      <c r="P146" s="17" t="str">
        <f t="shared" si="14"/>
        <v>電気設備</v>
      </c>
      <c r="Q146" s="17">
        <f>COUNTIF('資産区分'!$A$2:$A$13,'固定資産整理簿'!P146)</f>
        <v>1</v>
      </c>
    </row>
    <row r="147" spans="2:17" ht="13.5" customHeight="1">
      <c r="B147" s="75" t="s">
        <v>455</v>
      </c>
      <c r="C147" s="73" t="s">
        <v>503</v>
      </c>
      <c r="D147" s="75" t="s">
        <v>508</v>
      </c>
      <c r="E147" s="77">
        <v>10</v>
      </c>
      <c r="F147" s="76" t="s">
        <v>501</v>
      </c>
      <c r="G147" s="75" t="s">
        <v>500</v>
      </c>
      <c r="H147" s="74" t="s">
        <v>507</v>
      </c>
      <c r="I147" s="113" t="s">
        <v>315</v>
      </c>
      <c r="K147" s="147" t="s">
        <v>595</v>
      </c>
      <c r="L147" s="17" t="str">
        <f t="shared" si="15"/>
        <v>MLSS計</v>
      </c>
      <c r="M147" s="17" t="str">
        <f t="shared" si="16"/>
        <v>計測設備MLSS計</v>
      </c>
      <c r="N147" s="149" t="e">
        <f>COUNTIF(#REF!,'固定資産整理簿'!M147)</f>
        <v>#REF!</v>
      </c>
      <c r="O147" s="17">
        <f t="shared" si="13"/>
        <v>10</v>
      </c>
      <c r="P147" s="17" t="str">
        <f t="shared" si="14"/>
        <v>電気設備</v>
      </c>
      <c r="Q147" s="17">
        <f>COUNTIF('資産区分'!$A$2:$A$13,'固定資産整理簿'!P147)</f>
        <v>1</v>
      </c>
    </row>
    <row r="148" spans="2:17" ht="13.5" customHeight="1">
      <c r="B148" s="75" t="s">
        <v>455</v>
      </c>
      <c r="C148" s="73" t="s">
        <v>503</v>
      </c>
      <c r="D148" s="75" t="s">
        <v>508</v>
      </c>
      <c r="E148" s="77">
        <v>10</v>
      </c>
      <c r="F148" s="76" t="s">
        <v>501</v>
      </c>
      <c r="G148" s="75" t="s">
        <v>500</v>
      </c>
      <c r="H148" s="74" t="s">
        <v>507</v>
      </c>
      <c r="I148" s="113" t="s">
        <v>316</v>
      </c>
      <c r="K148" s="147" t="s">
        <v>595</v>
      </c>
      <c r="L148" s="17" t="str">
        <f t="shared" si="15"/>
        <v>SV計</v>
      </c>
      <c r="M148" s="17" t="str">
        <f t="shared" si="16"/>
        <v>計測設備SV計</v>
      </c>
      <c r="N148" s="149" t="e">
        <f>COUNTIF(#REF!,'固定資産整理簿'!M148)</f>
        <v>#REF!</v>
      </c>
      <c r="O148" s="17">
        <f t="shared" si="13"/>
        <v>10</v>
      </c>
      <c r="P148" s="17" t="str">
        <f t="shared" si="14"/>
        <v>電気設備</v>
      </c>
      <c r="Q148" s="17">
        <f>COUNTIF('資産区分'!$A$2:$A$13,'固定資産整理簿'!P148)</f>
        <v>1</v>
      </c>
    </row>
    <row r="149" spans="2:17" ht="13.5" customHeight="1">
      <c r="B149" s="75" t="s">
        <v>455</v>
      </c>
      <c r="C149" s="73" t="s">
        <v>503</v>
      </c>
      <c r="D149" s="75" t="s">
        <v>508</v>
      </c>
      <c r="E149" s="77">
        <v>10</v>
      </c>
      <c r="F149" s="76" t="s">
        <v>501</v>
      </c>
      <c r="G149" s="75" t="s">
        <v>500</v>
      </c>
      <c r="H149" s="74" t="s">
        <v>507</v>
      </c>
      <c r="I149" s="73" t="s">
        <v>67</v>
      </c>
      <c r="K149" s="147" t="s">
        <v>595</v>
      </c>
      <c r="L149" s="17" t="str">
        <f t="shared" si="15"/>
        <v>界面計</v>
      </c>
      <c r="M149" s="17" t="str">
        <f t="shared" si="16"/>
        <v>計測設備界面計</v>
      </c>
      <c r="N149" s="149" t="e">
        <f>COUNTIF(#REF!,'固定資産整理簿'!M149)</f>
        <v>#REF!</v>
      </c>
      <c r="O149" s="17">
        <f t="shared" si="13"/>
        <v>10</v>
      </c>
      <c r="P149" s="17" t="str">
        <f t="shared" si="14"/>
        <v>電気設備</v>
      </c>
      <c r="Q149" s="17">
        <f>COUNTIF('資産区分'!$A$2:$A$13,'固定資産整理簿'!P149)</f>
        <v>1</v>
      </c>
    </row>
    <row r="150" spans="2:17" ht="13.5" customHeight="1">
      <c r="B150" s="75" t="s">
        <v>455</v>
      </c>
      <c r="C150" s="73" t="s">
        <v>503</v>
      </c>
      <c r="D150" s="75" t="s">
        <v>508</v>
      </c>
      <c r="E150" s="77">
        <v>10</v>
      </c>
      <c r="F150" s="76" t="s">
        <v>501</v>
      </c>
      <c r="G150" s="75" t="s">
        <v>500</v>
      </c>
      <c r="H150" s="74" t="s">
        <v>507</v>
      </c>
      <c r="I150" s="73" t="s">
        <v>68</v>
      </c>
      <c r="K150" s="147" t="s">
        <v>595</v>
      </c>
      <c r="L150" s="17" t="str">
        <f t="shared" si="15"/>
        <v>水分計</v>
      </c>
      <c r="M150" s="17" t="str">
        <f t="shared" si="16"/>
        <v>計測設備水分計</v>
      </c>
      <c r="N150" s="149" t="e">
        <f>COUNTIF(#REF!,'固定資産整理簿'!M150)</f>
        <v>#REF!</v>
      </c>
      <c r="O150" s="17">
        <f t="shared" si="13"/>
        <v>10</v>
      </c>
      <c r="P150" s="17" t="str">
        <f t="shared" si="14"/>
        <v>電気設備</v>
      </c>
      <c r="Q150" s="17">
        <f>COUNTIF('資産区分'!$A$2:$A$13,'固定資産整理簿'!P150)</f>
        <v>1</v>
      </c>
    </row>
    <row r="151" spans="2:17" ht="13.5" customHeight="1">
      <c r="B151" s="75" t="s">
        <v>455</v>
      </c>
      <c r="C151" s="73" t="s">
        <v>503</v>
      </c>
      <c r="D151" s="75" t="s">
        <v>508</v>
      </c>
      <c r="E151" s="77">
        <v>10</v>
      </c>
      <c r="F151" s="76" t="s">
        <v>501</v>
      </c>
      <c r="G151" s="75" t="s">
        <v>500</v>
      </c>
      <c r="H151" s="74" t="s">
        <v>507</v>
      </c>
      <c r="I151" s="73" t="s">
        <v>69</v>
      </c>
      <c r="K151" s="147" t="s">
        <v>595</v>
      </c>
      <c r="L151" s="17" t="str">
        <f t="shared" si="15"/>
        <v>塩素濃度計</v>
      </c>
      <c r="M151" s="17" t="str">
        <f t="shared" si="16"/>
        <v>計測設備塩素濃度計</v>
      </c>
      <c r="N151" s="149" t="e">
        <f>COUNTIF(#REF!,'固定資産整理簿'!M151)</f>
        <v>#REF!</v>
      </c>
      <c r="O151" s="17">
        <f t="shared" si="13"/>
        <v>10</v>
      </c>
      <c r="P151" s="17" t="str">
        <f t="shared" si="14"/>
        <v>電気設備</v>
      </c>
      <c r="Q151" s="17">
        <f>COUNTIF('資産区分'!$A$2:$A$13,'固定資産整理簿'!P151)</f>
        <v>1</v>
      </c>
    </row>
    <row r="152" spans="2:17" ht="13.5" customHeight="1">
      <c r="B152" s="75" t="s">
        <v>455</v>
      </c>
      <c r="C152" s="73" t="s">
        <v>503</v>
      </c>
      <c r="D152" s="75" t="s">
        <v>508</v>
      </c>
      <c r="E152" s="77">
        <v>10</v>
      </c>
      <c r="F152" s="76" t="s">
        <v>501</v>
      </c>
      <c r="G152" s="75" t="s">
        <v>500</v>
      </c>
      <c r="H152" s="74" t="s">
        <v>507</v>
      </c>
      <c r="I152" s="113" t="s">
        <v>322</v>
      </c>
      <c r="K152" s="147" t="s">
        <v>595</v>
      </c>
      <c r="L152" s="17" t="str">
        <f t="shared" si="15"/>
        <v>COD水質分析機器</v>
      </c>
      <c r="M152" s="17" t="str">
        <f t="shared" si="16"/>
        <v>計測設備COD水質分析機器</v>
      </c>
      <c r="N152" s="149" t="e">
        <f>COUNTIF(#REF!,'固定資産整理簿'!M152)</f>
        <v>#REF!</v>
      </c>
      <c r="O152" s="17">
        <f t="shared" si="13"/>
        <v>10</v>
      </c>
      <c r="P152" s="17" t="str">
        <f t="shared" si="14"/>
        <v>電気設備</v>
      </c>
      <c r="Q152" s="17">
        <f>COUNTIF('資産区分'!$A$2:$A$13,'固定資産整理簿'!P152)</f>
        <v>1</v>
      </c>
    </row>
    <row r="153" spans="2:17" ht="13.5" customHeight="1">
      <c r="B153" s="75" t="s">
        <v>455</v>
      </c>
      <c r="C153" s="73" t="s">
        <v>503</v>
      </c>
      <c r="D153" s="75" t="s">
        <v>508</v>
      </c>
      <c r="E153" s="77">
        <v>10</v>
      </c>
      <c r="F153" s="76" t="s">
        <v>501</v>
      </c>
      <c r="G153" s="75" t="s">
        <v>500</v>
      </c>
      <c r="H153" s="74" t="s">
        <v>507</v>
      </c>
      <c r="I153" s="73" t="s">
        <v>70</v>
      </c>
      <c r="K153" s="147" t="s">
        <v>595</v>
      </c>
      <c r="L153" s="17" t="str">
        <f t="shared" si="15"/>
        <v>全窒素水質分析機器</v>
      </c>
      <c r="M153" s="17" t="str">
        <f t="shared" si="16"/>
        <v>計測設備全窒素水質分析機器</v>
      </c>
      <c r="N153" s="149" t="e">
        <f>COUNTIF(#REF!,'固定資産整理簿'!M153)</f>
        <v>#REF!</v>
      </c>
      <c r="O153" s="17">
        <f t="shared" si="13"/>
        <v>10</v>
      </c>
      <c r="P153" s="17" t="str">
        <f t="shared" si="14"/>
        <v>電気設備</v>
      </c>
      <c r="Q153" s="17">
        <f>COUNTIF('資産区分'!$A$2:$A$13,'固定資産整理簿'!P153)</f>
        <v>1</v>
      </c>
    </row>
    <row r="154" spans="2:17" ht="13.5" customHeight="1">
      <c r="B154" s="75" t="s">
        <v>455</v>
      </c>
      <c r="C154" s="73" t="s">
        <v>503</v>
      </c>
      <c r="D154" s="75" t="s">
        <v>508</v>
      </c>
      <c r="E154" s="77">
        <v>10</v>
      </c>
      <c r="F154" s="76" t="s">
        <v>501</v>
      </c>
      <c r="G154" s="75" t="s">
        <v>500</v>
      </c>
      <c r="H154" s="74" t="s">
        <v>507</v>
      </c>
      <c r="I154" s="73" t="s">
        <v>71</v>
      </c>
      <c r="K154" s="147" t="s">
        <v>595</v>
      </c>
      <c r="L154" s="17" t="str">
        <f t="shared" si="15"/>
        <v>全りん水質分析機器</v>
      </c>
      <c r="M154" s="17" t="str">
        <f t="shared" si="16"/>
        <v>計測設備全りん水質分析機器</v>
      </c>
      <c r="N154" s="149" t="e">
        <f>COUNTIF(#REF!,'固定資産整理簿'!M154)</f>
        <v>#REF!</v>
      </c>
      <c r="O154" s="17">
        <f t="shared" si="13"/>
        <v>10</v>
      </c>
      <c r="P154" s="17" t="str">
        <f t="shared" si="14"/>
        <v>電気設備</v>
      </c>
      <c r="Q154" s="17">
        <f>COUNTIF('資産区分'!$A$2:$A$13,'固定資産整理簿'!P154)</f>
        <v>1</v>
      </c>
    </row>
    <row r="155" spans="2:17" ht="13.5" customHeight="1">
      <c r="B155" s="75" t="s">
        <v>455</v>
      </c>
      <c r="C155" s="73" t="s">
        <v>503</v>
      </c>
      <c r="D155" s="75" t="s">
        <v>508</v>
      </c>
      <c r="E155" s="77">
        <v>10</v>
      </c>
      <c r="F155" s="76" t="s">
        <v>501</v>
      </c>
      <c r="G155" s="75" t="s">
        <v>500</v>
      </c>
      <c r="H155" s="74" t="s">
        <v>507</v>
      </c>
      <c r="I155" s="73" t="s">
        <v>72</v>
      </c>
      <c r="K155" s="147" t="s">
        <v>595</v>
      </c>
      <c r="L155" s="17" t="str">
        <f t="shared" si="15"/>
        <v>排ガス分析計</v>
      </c>
      <c r="M155" s="17" t="str">
        <f t="shared" si="16"/>
        <v>計測設備排ガス分析計</v>
      </c>
      <c r="N155" s="149" t="e">
        <f>COUNTIF(#REF!,'固定資産整理簿'!M155)</f>
        <v>#REF!</v>
      </c>
      <c r="O155" s="17">
        <f t="shared" si="13"/>
        <v>10</v>
      </c>
      <c r="P155" s="17" t="str">
        <f t="shared" si="14"/>
        <v>電気設備</v>
      </c>
      <c r="Q155" s="17">
        <f>COUNTIF('資産区分'!$A$2:$A$13,'固定資産整理簿'!P155)</f>
        <v>1</v>
      </c>
    </row>
    <row r="156" spans="2:17" ht="13.5" customHeight="1">
      <c r="B156" s="75" t="s">
        <v>455</v>
      </c>
      <c r="C156" s="73" t="s">
        <v>503</v>
      </c>
      <c r="D156" s="75" t="s">
        <v>508</v>
      </c>
      <c r="E156" s="77">
        <v>10</v>
      </c>
      <c r="F156" s="76" t="s">
        <v>501</v>
      </c>
      <c r="G156" s="75" t="s">
        <v>500</v>
      </c>
      <c r="H156" s="74" t="s">
        <v>507</v>
      </c>
      <c r="I156" s="73" t="s">
        <v>73</v>
      </c>
      <c r="K156" s="147" t="s">
        <v>595</v>
      </c>
      <c r="L156" s="17" t="str">
        <f t="shared" si="15"/>
        <v>雨量計</v>
      </c>
      <c r="M156" s="17" t="str">
        <f t="shared" si="16"/>
        <v>計測設備雨量計</v>
      </c>
      <c r="N156" s="149" t="e">
        <f>COUNTIF(#REF!,'固定資産整理簿'!M156)</f>
        <v>#REF!</v>
      </c>
      <c r="O156" s="17">
        <f t="shared" si="13"/>
        <v>10</v>
      </c>
      <c r="P156" s="17" t="str">
        <f t="shared" si="14"/>
        <v>電気設備</v>
      </c>
      <c r="Q156" s="17">
        <f>COUNTIF('資産区分'!$A$2:$A$13,'固定資産整理簿'!P156)</f>
        <v>1</v>
      </c>
    </row>
    <row r="157" spans="2:17" ht="13.5" customHeight="1">
      <c r="B157" s="70" t="s">
        <v>455</v>
      </c>
      <c r="C157" s="68" t="s">
        <v>503</v>
      </c>
      <c r="D157" s="70" t="s">
        <v>508</v>
      </c>
      <c r="E157" s="72">
        <v>10</v>
      </c>
      <c r="F157" s="71" t="s">
        <v>501</v>
      </c>
      <c r="G157" s="70" t="s">
        <v>500</v>
      </c>
      <c r="H157" s="69" t="s">
        <v>507</v>
      </c>
      <c r="I157" s="68" t="s">
        <v>74</v>
      </c>
      <c r="K157" s="147" t="s">
        <v>595</v>
      </c>
      <c r="L157" s="17" t="str">
        <f t="shared" si="15"/>
        <v>雨量レーダー</v>
      </c>
      <c r="M157" s="17" t="str">
        <f t="shared" si="16"/>
        <v>計測設備雨量レーダー</v>
      </c>
      <c r="N157" s="149" t="e">
        <f>COUNTIF(#REF!,'固定資産整理簿'!M157)</f>
        <v>#REF!</v>
      </c>
      <c r="O157" s="17">
        <f t="shared" si="13"/>
        <v>10</v>
      </c>
      <c r="P157" s="17" t="str">
        <f t="shared" si="14"/>
        <v>電気設備</v>
      </c>
      <c r="Q157" s="17">
        <f>COUNTIF('資産区分'!$A$2:$A$13,'固定資産整理簿'!P157)</f>
        <v>1</v>
      </c>
    </row>
    <row r="158" spans="2:17" ht="13.5" customHeight="1">
      <c r="B158" s="80" t="s">
        <v>455</v>
      </c>
      <c r="C158" s="78" t="s">
        <v>503</v>
      </c>
      <c r="D158" s="80" t="s">
        <v>502</v>
      </c>
      <c r="E158" s="82">
        <v>20</v>
      </c>
      <c r="F158" s="81" t="s">
        <v>501</v>
      </c>
      <c r="G158" s="80" t="s">
        <v>500</v>
      </c>
      <c r="H158" s="79" t="s">
        <v>75</v>
      </c>
      <c r="I158" s="78" t="s">
        <v>506</v>
      </c>
      <c r="K158" s="17" t="str">
        <f aca="true" t="shared" si="17" ref="K158:K201">H158</f>
        <v>監視制御設備</v>
      </c>
      <c r="L158" s="17" t="str">
        <f t="shared" si="15"/>
        <v>プロセスコントローラ</v>
      </c>
      <c r="M158" s="17" t="str">
        <f t="shared" si="16"/>
        <v>監視制御設備プロセスコントローラ</v>
      </c>
      <c r="N158" s="149" t="e">
        <f>COUNTIF(#REF!,'固定資産整理簿'!M158)</f>
        <v>#REF!</v>
      </c>
      <c r="O158" s="17">
        <f t="shared" si="13"/>
        <v>20</v>
      </c>
      <c r="P158" s="17" t="str">
        <f t="shared" si="14"/>
        <v>電気設備</v>
      </c>
      <c r="Q158" s="17">
        <f>COUNTIF('資産区分'!$A$2:$A$13,'固定資産整理簿'!P158)</f>
        <v>1</v>
      </c>
    </row>
    <row r="159" spans="2:17" ht="13.5" customHeight="1">
      <c r="B159" s="75" t="s">
        <v>455</v>
      </c>
      <c r="C159" s="73" t="s">
        <v>503</v>
      </c>
      <c r="D159" s="75" t="s">
        <v>502</v>
      </c>
      <c r="E159" s="77">
        <v>20</v>
      </c>
      <c r="F159" s="76" t="s">
        <v>501</v>
      </c>
      <c r="G159" s="75" t="s">
        <v>500</v>
      </c>
      <c r="H159" s="74" t="s">
        <v>75</v>
      </c>
      <c r="I159" s="73" t="s">
        <v>505</v>
      </c>
      <c r="K159" s="17" t="str">
        <f t="shared" si="17"/>
        <v>監視制御設備</v>
      </c>
      <c r="L159" s="17" t="str">
        <f t="shared" si="15"/>
        <v>シーケンスコントローラ</v>
      </c>
      <c r="M159" s="17" t="str">
        <f t="shared" si="16"/>
        <v>監視制御設備シーケンスコントローラ</v>
      </c>
      <c r="N159" s="149" t="e">
        <f>COUNTIF(#REF!,'固定資産整理簿'!M159)</f>
        <v>#REF!</v>
      </c>
      <c r="O159" s="17">
        <f t="shared" si="13"/>
        <v>20</v>
      </c>
      <c r="P159" s="17" t="str">
        <f t="shared" si="14"/>
        <v>電気設備</v>
      </c>
      <c r="Q159" s="17">
        <f>COUNTIF('資産区分'!$A$2:$A$13,'固定資産整理簿'!P159)</f>
        <v>1</v>
      </c>
    </row>
    <row r="160" spans="2:17" ht="13.5" customHeight="1">
      <c r="B160" s="75" t="s">
        <v>455</v>
      </c>
      <c r="C160" s="73" t="s">
        <v>503</v>
      </c>
      <c r="D160" s="75" t="s">
        <v>502</v>
      </c>
      <c r="E160" s="77">
        <v>20</v>
      </c>
      <c r="F160" s="76" t="s">
        <v>501</v>
      </c>
      <c r="G160" s="75" t="s">
        <v>500</v>
      </c>
      <c r="H160" s="74" t="s">
        <v>75</v>
      </c>
      <c r="I160" s="73" t="s">
        <v>76</v>
      </c>
      <c r="K160" s="17" t="str">
        <f t="shared" si="17"/>
        <v>監視制御設備</v>
      </c>
      <c r="L160" s="17" t="str">
        <f t="shared" si="15"/>
        <v>現場盤</v>
      </c>
      <c r="M160" s="17" t="str">
        <f t="shared" si="16"/>
        <v>監視制御設備現場盤</v>
      </c>
      <c r="N160" s="149" t="e">
        <f>COUNTIF(#REF!,'固定資産整理簿'!M160)</f>
        <v>#REF!</v>
      </c>
      <c r="O160" s="17">
        <f t="shared" si="13"/>
        <v>20</v>
      </c>
      <c r="P160" s="17" t="str">
        <f t="shared" si="14"/>
        <v>電気設備</v>
      </c>
      <c r="Q160" s="17">
        <f>COUNTIF('資産区分'!$A$2:$A$13,'固定資産整理簿'!P160)</f>
        <v>1</v>
      </c>
    </row>
    <row r="161" spans="2:17" ht="13.5" customHeight="1">
      <c r="B161" s="75" t="s">
        <v>455</v>
      </c>
      <c r="C161" s="73" t="s">
        <v>503</v>
      </c>
      <c r="D161" s="75" t="s">
        <v>502</v>
      </c>
      <c r="E161" s="77">
        <v>20</v>
      </c>
      <c r="F161" s="76" t="s">
        <v>501</v>
      </c>
      <c r="G161" s="75" t="s">
        <v>500</v>
      </c>
      <c r="H161" s="74" t="s">
        <v>75</v>
      </c>
      <c r="I161" s="73" t="s">
        <v>78</v>
      </c>
      <c r="K161" s="17" t="str">
        <f t="shared" si="17"/>
        <v>監視制御設備</v>
      </c>
      <c r="L161" s="17" t="str">
        <f t="shared" si="15"/>
        <v>補助リレー盤</v>
      </c>
      <c r="M161" s="17" t="str">
        <f t="shared" si="16"/>
        <v>監視制御設備補助リレー盤</v>
      </c>
      <c r="N161" s="149" t="e">
        <f>COUNTIF(#REF!,'固定資産整理簿'!M161)</f>
        <v>#REF!</v>
      </c>
      <c r="O161" s="17">
        <f t="shared" si="13"/>
        <v>20</v>
      </c>
      <c r="P161" s="17" t="str">
        <f t="shared" si="14"/>
        <v>電気設備</v>
      </c>
      <c r="Q161" s="17">
        <f>COUNTIF('資産区分'!$A$2:$A$13,'固定資産整理簿'!P161)</f>
        <v>1</v>
      </c>
    </row>
    <row r="162" spans="2:17" ht="13.5" customHeight="1">
      <c r="B162" s="75" t="s">
        <v>455</v>
      </c>
      <c r="C162" s="73" t="s">
        <v>503</v>
      </c>
      <c r="D162" s="75" t="s">
        <v>502</v>
      </c>
      <c r="E162" s="77">
        <v>20</v>
      </c>
      <c r="F162" s="76" t="s">
        <v>501</v>
      </c>
      <c r="G162" s="75" t="s">
        <v>500</v>
      </c>
      <c r="H162" s="74" t="s">
        <v>75</v>
      </c>
      <c r="I162" s="73" t="s">
        <v>79</v>
      </c>
      <c r="K162" s="17" t="str">
        <f t="shared" si="17"/>
        <v>監視制御設備</v>
      </c>
      <c r="L162" s="17" t="str">
        <f t="shared" si="15"/>
        <v>計装計器盤</v>
      </c>
      <c r="M162" s="17" t="str">
        <f t="shared" si="16"/>
        <v>監視制御設備計装計器盤</v>
      </c>
      <c r="N162" s="149" t="e">
        <f>COUNTIF(#REF!,'固定資産整理簿'!M162)</f>
        <v>#REF!</v>
      </c>
      <c r="O162" s="17">
        <f t="shared" si="13"/>
        <v>20</v>
      </c>
      <c r="P162" s="17" t="str">
        <f t="shared" si="14"/>
        <v>電気設備</v>
      </c>
      <c r="Q162" s="17">
        <f>COUNTIF('資産区分'!$A$2:$A$13,'固定資産整理簿'!P162)</f>
        <v>1</v>
      </c>
    </row>
    <row r="163" spans="2:17" ht="13.5" customHeight="1">
      <c r="B163" s="75" t="s">
        <v>455</v>
      </c>
      <c r="C163" s="73" t="s">
        <v>503</v>
      </c>
      <c r="D163" s="75" t="s">
        <v>502</v>
      </c>
      <c r="E163" s="77">
        <v>20</v>
      </c>
      <c r="F163" s="76" t="s">
        <v>501</v>
      </c>
      <c r="G163" s="75" t="s">
        <v>500</v>
      </c>
      <c r="H163" s="74" t="s">
        <v>75</v>
      </c>
      <c r="I163" s="73" t="s">
        <v>80</v>
      </c>
      <c r="K163" s="17" t="str">
        <f t="shared" si="17"/>
        <v>監視制御設備</v>
      </c>
      <c r="L163" s="17" t="str">
        <f t="shared" si="15"/>
        <v>監視盤</v>
      </c>
      <c r="M163" s="17" t="str">
        <f t="shared" si="16"/>
        <v>監視制御設備監視盤</v>
      </c>
      <c r="N163" s="149" t="e">
        <f>COUNTIF(#REF!,'固定資産整理簿'!M163)</f>
        <v>#REF!</v>
      </c>
      <c r="O163" s="17">
        <f t="shared" si="13"/>
        <v>20</v>
      </c>
      <c r="P163" s="17" t="str">
        <f t="shared" si="14"/>
        <v>電気設備</v>
      </c>
      <c r="Q163" s="17">
        <f>COUNTIF('資産区分'!$A$2:$A$13,'固定資産整理簿'!P163)</f>
        <v>1</v>
      </c>
    </row>
    <row r="164" spans="2:17" ht="13.5" customHeight="1">
      <c r="B164" s="75" t="s">
        <v>455</v>
      </c>
      <c r="C164" s="73" t="s">
        <v>503</v>
      </c>
      <c r="D164" s="75" t="s">
        <v>502</v>
      </c>
      <c r="E164" s="77">
        <v>20</v>
      </c>
      <c r="F164" s="76" t="s">
        <v>501</v>
      </c>
      <c r="G164" s="75" t="s">
        <v>500</v>
      </c>
      <c r="H164" s="74" t="s">
        <v>75</v>
      </c>
      <c r="I164" s="73" t="s">
        <v>77</v>
      </c>
      <c r="K164" s="17" t="str">
        <f t="shared" si="17"/>
        <v>監視制御設備</v>
      </c>
      <c r="L164" s="17" t="str">
        <f t="shared" si="15"/>
        <v>操作盤</v>
      </c>
      <c r="M164" s="17" t="str">
        <f t="shared" si="16"/>
        <v>監視制御設備操作盤</v>
      </c>
      <c r="N164" s="149" t="e">
        <f>COUNTIF(#REF!,'固定資産整理簿'!M164)</f>
        <v>#REF!</v>
      </c>
      <c r="O164" s="17">
        <f t="shared" si="13"/>
        <v>20</v>
      </c>
      <c r="P164" s="17" t="str">
        <f t="shared" si="14"/>
        <v>電気設備</v>
      </c>
      <c r="Q164" s="17">
        <f>COUNTIF('資産区分'!$A$2:$A$13,'固定資産整理簿'!P164)</f>
        <v>1</v>
      </c>
    </row>
    <row r="165" spans="2:17" ht="13.5" customHeight="1">
      <c r="B165" s="75" t="s">
        <v>455</v>
      </c>
      <c r="C165" s="73" t="s">
        <v>503</v>
      </c>
      <c r="D165" s="75" t="s">
        <v>502</v>
      </c>
      <c r="E165" s="77">
        <v>20</v>
      </c>
      <c r="F165" s="76" t="s">
        <v>501</v>
      </c>
      <c r="G165" s="75" t="s">
        <v>500</v>
      </c>
      <c r="H165" s="74" t="s">
        <v>75</v>
      </c>
      <c r="I165" s="113" t="s">
        <v>317</v>
      </c>
      <c r="K165" s="17" t="str">
        <f t="shared" si="17"/>
        <v>監視制御設備</v>
      </c>
      <c r="L165" s="17" t="str">
        <f t="shared" si="15"/>
        <v>CRT操作盤</v>
      </c>
      <c r="M165" s="17" t="str">
        <f t="shared" si="16"/>
        <v>監視制御設備CRT操作盤</v>
      </c>
      <c r="N165" s="149" t="e">
        <f>COUNTIF(#REF!,'固定資産整理簿'!M165)</f>
        <v>#REF!</v>
      </c>
      <c r="O165" s="17">
        <f t="shared" si="13"/>
        <v>20</v>
      </c>
      <c r="P165" s="17" t="str">
        <f t="shared" si="14"/>
        <v>電気設備</v>
      </c>
      <c r="Q165" s="17">
        <f>COUNTIF('資産区分'!$A$2:$A$13,'固定資産整理簿'!P165)</f>
        <v>1</v>
      </c>
    </row>
    <row r="166" spans="2:17" ht="13.5" customHeight="1">
      <c r="B166" s="75" t="s">
        <v>455</v>
      </c>
      <c r="C166" s="73" t="s">
        <v>503</v>
      </c>
      <c r="D166" s="75" t="s">
        <v>502</v>
      </c>
      <c r="E166" s="77">
        <v>20</v>
      </c>
      <c r="F166" s="76" t="s">
        <v>501</v>
      </c>
      <c r="G166" s="75" t="s">
        <v>500</v>
      </c>
      <c r="H166" s="74" t="s">
        <v>75</v>
      </c>
      <c r="I166" s="73" t="s">
        <v>81</v>
      </c>
      <c r="K166" s="17" t="str">
        <f t="shared" si="17"/>
        <v>監視制御設備</v>
      </c>
      <c r="L166" s="17" t="str">
        <f t="shared" si="15"/>
        <v>監視コントローラ</v>
      </c>
      <c r="M166" s="17" t="str">
        <f t="shared" si="16"/>
        <v>監視制御設備監視コントローラ</v>
      </c>
      <c r="N166" s="149" t="e">
        <f>COUNTIF(#REF!,'固定資産整理簿'!M166)</f>
        <v>#REF!</v>
      </c>
      <c r="O166" s="17">
        <f t="shared" si="13"/>
        <v>20</v>
      </c>
      <c r="P166" s="17" t="str">
        <f t="shared" si="14"/>
        <v>電気設備</v>
      </c>
      <c r="Q166" s="17">
        <f>COUNTIF('資産区分'!$A$2:$A$13,'固定資産整理簿'!P166)</f>
        <v>1</v>
      </c>
    </row>
    <row r="167" spans="2:17" ht="13.5" customHeight="1">
      <c r="B167" s="75" t="s">
        <v>455</v>
      </c>
      <c r="C167" s="73" t="s">
        <v>503</v>
      </c>
      <c r="D167" s="75" t="s">
        <v>502</v>
      </c>
      <c r="E167" s="77">
        <v>20</v>
      </c>
      <c r="F167" s="76" t="s">
        <v>501</v>
      </c>
      <c r="G167" s="75" t="s">
        <v>500</v>
      </c>
      <c r="H167" s="74" t="s">
        <v>75</v>
      </c>
      <c r="I167" s="73" t="s">
        <v>504</v>
      </c>
      <c r="K167" s="17" t="str">
        <f t="shared" si="17"/>
        <v>監視制御設備</v>
      </c>
      <c r="L167" s="17" t="str">
        <f t="shared" si="15"/>
        <v>データロギングコントローラ</v>
      </c>
      <c r="M167" s="17" t="str">
        <f t="shared" si="16"/>
        <v>監視制御設備データロギングコントローラ</v>
      </c>
      <c r="N167" s="149" t="e">
        <f>COUNTIF(#REF!,'固定資産整理簿'!M167)</f>
        <v>#REF!</v>
      </c>
      <c r="O167" s="17">
        <f t="shared" si="13"/>
        <v>20</v>
      </c>
      <c r="P167" s="17" t="str">
        <f t="shared" si="14"/>
        <v>電気設備</v>
      </c>
      <c r="Q167" s="17">
        <f>COUNTIF('資産区分'!$A$2:$A$13,'固定資産整理簿'!P167)</f>
        <v>1</v>
      </c>
    </row>
    <row r="168" spans="2:17" ht="13.5" customHeight="1">
      <c r="B168" s="75" t="s">
        <v>455</v>
      </c>
      <c r="C168" s="73" t="s">
        <v>503</v>
      </c>
      <c r="D168" s="75" t="s">
        <v>502</v>
      </c>
      <c r="E168" s="77">
        <v>20</v>
      </c>
      <c r="F168" s="76" t="s">
        <v>501</v>
      </c>
      <c r="G168" s="75" t="s">
        <v>500</v>
      </c>
      <c r="H168" s="74" t="s">
        <v>75</v>
      </c>
      <c r="I168" s="73" t="s">
        <v>82</v>
      </c>
      <c r="K168" s="17" t="str">
        <f t="shared" si="17"/>
        <v>監視制御設備</v>
      </c>
      <c r="L168" s="17" t="str">
        <f t="shared" si="15"/>
        <v>テレメータ・テレコントロール装置</v>
      </c>
      <c r="M168" s="17" t="str">
        <f t="shared" si="16"/>
        <v>監視制御設備テレメータ・テレコントロール装置</v>
      </c>
      <c r="N168" s="149" t="e">
        <f>COUNTIF(#REF!,'固定資産整理簿'!M168)</f>
        <v>#REF!</v>
      </c>
      <c r="O168" s="17">
        <f t="shared" si="13"/>
        <v>20</v>
      </c>
      <c r="P168" s="17" t="str">
        <f t="shared" si="14"/>
        <v>電気設備</v>
      </c>
      <c r="Q168" s="17">
        <f>COUNTIF('資産区分'!$A$2:$A$13,'固定資産整理簿'!P168)</f>
        <v>1</v>
      </c>
    </row>
    <row r="169" spans="2:17" ht="13.5" customHeight="1">
      <c r="B169" s="75" t="s">
        <v>455</v>
      </c>
      <c r="C169" s="73" t="s">
        <v>503</v>
      </c>
      <c r="D169" s="75" t="s">
        <v>502</v>
      </c>
      <c r="E169" s="77">
        <v>20</v>
      </c>
      <c r="F169" s="76" t="s">
        <v>501</v>
      </c>
      <c r="G169" s="75" t="s">
        <v>500</v>
      </c>
      <c r="H169" s="74" t="s">
        <v>75</v>
      </c>
      <c r="I169" s="113" t="s">
        <v>318</v>
      </c>
      <c r="K169" s="17" t="str">
        <f t="shared" si="17"/>
        <v>監視制御設備</v>
      </c>
      <c r="L169" s="17" t="str">
        <f t="shared" si="15"/>
        <v>ITV装置</v>
      </c>
      <c r="M169" s="17" t="str">
        <f t="shared" si="16"/>
        <v>監視制御設備ITV装置</v>
      </c>
      <c r="N169" s="149" t="e">
        <f>COUNTIF(#REF!,'固定資産整理簿'!M169)</f>
        <v>#REF!</v>
      </c>
      <c r="O169" s="17">
        <f t="shared" si="13"/>
        <v>20</v>
      </c>
      <c r="P169" s="17" t="str">
        <f t="shared" si="14"/>
        <v>電気設備</v>
      </c>
      <c r="Q169" s="17">
        <f>COUNTIF('資産区分'!$A$2:$A$13,'固定資産整理簿'!P169)</f>
        <v>1</v>
      </c>
    </row>
    <row r="170" spans="2:17" ht="13.5" customHeight="1">
      <c r="B170" s="75" t="s">
        <v>455</v>
      </c>
      <c r="C170" s="73" t="s">
        <v>503</v>
      </c>
      <c r="D170" s="75" t="s">
        <v>502</v>
      </c>
      <c r="E170" s="77">
        <v>20</v>
      </c>
      <c r="F170" s="76" t="s">
        <v>501</v>
      </c>
      <c r="G170" s="75" t="s">
        <v>500</v>
      </c>
      <c r="H170" s="74" t="s">
        <v>75</v>
      </c>
      <c r="I170" s="73" t="s">
        <v>83</v>
      </c>
      <c r="K170" s="17" t="str">
        <f t="shared" si="17"/>
        <v>監視制御設備</v>
      </c>
      <c r="L170" s="17" t="str">
        <f t="shared" si="15"/>
        <v>通信装置</v>
      </c>
      <c r="M170" s="17" t="str">
        <f t="shared" si="16"/>
        <v>監視制御設備通信装置</v>
      </c>
      <c r="N170" s="149" t="e">
        <f>COUNTIF(#REF!,'固定資産整理簿'!M170)</f>
        <v>#REF!</v>
      </c>
      <c r="O170" s="17">
        <f t="shared" si="13"/>
        <v>20</v>
      </c>
      <c r="P170" s="17" t="str">
        <f t="shared" si="14"/>
        <v>電気設備</v>
      </c>
      <c r="Q170" s="17">
        <f>COUNTIF('資産区分'!$A$2:$A$13,'固定資産整理簿'!P170)</f>
        <v>1</v>
      </c>
    </row>
    <row r="171" spans="2:17" ht="13.5" customHeight="1">
      <c r="B171" s="70" t="s">
        <v>455</v>
      </c>
      <c r="C171" s="68" t="s">
        <v>503</v>
      </c>
      <c r="D171" s="70" t="s">
        <v>502</v>
      </c>
      <c r="E171" s="72">
        <v>20</v>
      </c>
      <c r="F171" s="71" t="s">
        <v>501</v>
      </c>
      <c r="G171" s="70" t="s">
        <v>500</v>
      </c>
      <c r="H171" s="69" t="s">
        <v>75</v>
      </c>
      <c r="I171" s="68" t="s">
        <v>84</v>
      </c>
      <c r="K171" s="17" t="str">
        <f t="shared" si="17"/>
        <v>監視制御設備</v>
      </c>
      <c r="L171" s="17" t="str">
        <f t="shared" si="15"/>
        <v>パソコン応用装置</v>
      </c>
      <c r="M171" s="17" t="str">
        <f t="shared" si="16"/>
        <v>監視制御設備パソコン応用装置</v>
      </c>
      <c r="N171" s="149" t="e">
        <f>COUNTIF(#REF!,'固定資産整理簿'!M171)</f>
        <v>#REF!</v>
      </c>
      <c r="O171" s="17">
        <f t="shared" si="13"/>
        <v>20</v>
      </c>
      <c r="P171" s="17" t="str">
        <f t="shared" si="14"/>
        <v>電気設備</v>
      </c>
      <c r="Q171" s="17">
        <f>COUNTIF('資産区分'!$A$2:$A$13,'固定資産整理簿'!P171)</f>
        <v>1</v>
      </c>
    </row>
    <row r="172" spans="2:17" ht="13.5" customHeight="1">
      <c r="B172" s="80" t="s">
        <v>455</v>
      </c>
      <c r="C172" s="78" t="s">
        <v>460</v>
      </c>
      <c r="D172" s="80" t="s">
        <v>462</v>
      </c>
      <c r="E172" s="82">
        <v>20</v>
      </c>
      <c r="F172" s="81" t="s">
        <v>453</v>
      </c>
      <c r="G172" s="80" t="s">
        <v>495</v>
      </c>
      <c r="H172" s="79" t="s">
        <v>85</v>
      </c>
      <c r="I172" s="78" t="s">
        <v>499</v>
      </c>
      <c r="K172" s="17" t="str">
        <f t="shared" si="17"/>
        <v>スクリーンかす設備</v>
      </c>
      <c r="L172" s="17" t="str">
        <f t="shared" si="15"/>
        <v>スクリーン</v>
      </c>
      <c r="M172" s="17" t="str">
        <f t="shared" si="16"/>
        <v>スクリーンかす設備スクリーン</v>
      </c>
      <c r="N172" s="149" t="e">
        <f>COUNTIF(#REF!,'固定資産整理簿'!M172)</f>
        <v>#REF!</v>
      </c>
      <c r="O172" s="17">
        <f t="shared" si="13"/>
        <v>20</v>
      </c>
      <c r="P172" s="17" t="str">
        <f t="shared" si="14"/>
        <v>機械設備</v>
      </c>
      <c r="Q172" s="17">
        <f>COUNTIF('資産区分'!$A$2:$A$13,'固定資産整理簿'!P172)</f>
        <v>1</v>
      </c>
    </row>
    <row r="173" spans="2:17" ht="13.5" customHeight="1">
      <c r="B173" s="75" t="s">
        <v>455</v>
      </c>
      <c r="C173" s="73" t="s">
        <v>460</v>
      </c>
      <c r="D173" s="75" t="s">
        <v>462</v>
      </c>
      <c r="E173" s="77">
        <v>20</v>
      </c>
      <c r="F173" s="76" t="s">
        <v>453</v>
      </c>
      <c r="G173" s="75" t="s">
        <v>495</v>
      </c>
      <c r="H173" s="74" t="s">
        <v>85</v>
      </c>
      <c r="I173" s="73" t="s">
        <v>86</v>
      </c>
      <c r="K173" s="17" t="str">
        <f t="shared" si="17"/>
        <v>スクリーンかす設備</v>
      </c>
      <c r="L173" s="17" t="str">
        <f t="shared" si="15"/>
        <v>自動除塵機</v>
      </c>
      <c r="M173" s="17" t="str">
        <f t="shared" si="16"/>
        <v>スクリーンかす設備自動除塵機</v>
      </c>
      <c r="N173" s="149" t="e">
        <f>COUNTIF(#REF!,'固定資産整理簿'!M173)</f>
        <v>#REF!</v>
      </c>
      <c r="O173" s="17">
        <f t="shared" si="13"/>
        <v>20</v>
      </c>
      <c r="P173" s="17" t="str">
        <f t="shared" si="14"/>
        <v>機械設備</v>
      </c>
      <c r="Q173" s="17">
        <f>COUNTIF('資産区分'!$A$2:$A$13,'固定資産整理簿'!P173)</f>
        <v>1</v>
      </c>
    </row>
    <row r="174" spans="2:17" ht="13.5" customHeight="1">
      <c r="B174" s="75" t="s">
        <v>455</v>
      </c>
      <c r="C174" s="73" t="s">
        <v>460</v>
      </c>
      <c r="D174" s="75" t="s">
        <v>462</v>
      </c>
      <c r="E174" s="77">
        <v>20</v>
      </c>
      <c r="F174" s="76" t="s">
        <v>453</v>
      </c>
      <c r="G174" s="75" t="s">
        <v>495</v>
      </c>
      <c r="H174" s="74" t="s">
        <v>85</v>
      </c>
      <c r="I174" s="73" t="s">
        <v>87</v>
      </c>
      <c r="K174" s="17" t="str">
        <f t="shared" si="17"/>
        <v>スクリーンかす設備</v>
      </c>
      <c r="L174" s="17" t="str">
        <f t="shared" si="15"/>
        <v>破砕機</v>
      </c>
      <c r="M174" s="17" t="str">
        <f t="shared" si="16"/>
        <v>スクリーンかす設備破砕機</v>
      </c>
      <c r="N174" s="149" t="e">
        <f>COUNTIF(#REF!,'固定資産整理簿'!M174)</f>
        <v>#REF!</v>
      </c>
      <c r="O174" s="17">
        <f t="shared" si="13"/>
        <v>20</v>
      </c>
      <c r="P174" s="17" t="str">
        <f t="shared" si="14"/>
        <v>機械設備</v>
      </c>
      <c r="Q174" s="17">
        <f>COUNTIF('資産区分'!$A$2:$A$13,'固定資産整理簿'!P174)</f>
        <v>1</v>
      </c>
    </row>
    <row r="175" spans="2:17" ht="13.5" customHeight="1">
      <c r="B175" s="75" t="s">
        <v>455</v>
      </c>
      <c r="C175" s="73" t="s">
        <v>460</v>
      </c>
      <c r="D175" s="75" t="s">
        <v>462</v>
      </c>
      <c r="E175" s="77">
        <v>20</v>
      </c>
      <c r="F175" s="76" t="s">
        <v>453</v>
      </c>
      <c r="G175" s="75" t="s">
        <v>495</v>
      </c>
      <c r="H175" s="74" t="s">
        <v>85</v>
      </c>
      <c r="I175" s="73" t="s">
        <v>479</v>
      </c>
      <c r="K175" s="17" t="str">
        <f t="shared" si="17"/>
        <v>スクリーンかす設備</v>
      </c>
      <c r="L175" s="17" t="str">
        <f t="shared" si="15"/>
        <v>ベルトコンベア</v>
      </c>
      <c r="M175" s="17" t="str">
        <f t="shared" si="16"/>
        <v>スクリーンかす設備ベルトコンベア</v>
      </c>
      <c r="N175" s="149" t="e">
        <f>COUNTIF(#REF!,'固定資産整理簿'!M175)</f>
        <v>#REF!</v>
      </c>
      <c r="O175" s="17">
        <f t="shared" si="13"/>
        <v>20</v>
      </c>
      <c r="P175" s="17" t="str">
        <f t="shared" si="14"/>
        <v>機械設備</v>
      </c>
      <c r="Q175" s="17">
        <f>COUNTIF('資産区分'!$A$2:$A$13,'固定資産整理簿'!P175)</f>
        <v>1</v>
      </c>
    </row>
    <row r="176" spans="2:17" ht="13.5" customHeight="1">
      <c r="B176" s="75" t="s">
        <v>455</v>
      </c>
      <c r="C176" s="73" t="s">
        <v>460</v>
      </c>
      <c r="D176" s="75" t="s">
        <v>462</v>
      </c>
      <c r="E176" s="77">
        <v>20</v>
      </c>
      <c r="F176" s="76" t="s">
        <v>453</v>
      </c>
      <c r="G176" s="75" t="s">
        <v>495</v>
      </c>
      <c r="H176" s="74" t="s">
        <v>85</v>
      </c>
      <c r="I176" s="73" t="s">
        <v>474</v>
      </c>
      <c r="K176" s="17" t="str">
        <f t="shared" si="17"/>
        <v>スクリーンかす設備</v>
      </c>
      <c r="L176" s="17" t="str">
        <f t="shared" si="15"/>
        <v>フライトコンベア</v>
      </c>
      <c r="M176" s="17" t="str">
        <f t="shared" si="16"/>
        <v>スクリーンかす設備フライトコンベア</v>
      </c>
      <c r="N176" s="149" t="e">
        <f>COUNTIF(#REF!,'固定資産整理簿'!M176)</f>
        <v>#REF!</v>
      </c>
      <c r="O176" s="17">
        <f t="shared" si="13"/>
        <v>20</v>
      </c>
      <c r="P176" s="17" t="str">
        <f t="shared" si="14"/>
        <v>機械設備</v>
      </c>
      <c r="Q176" s="17">
        <f>COUNTIF('資産区分'!$A$2:$A$13,'固定資産整理簿'!P176)</f>
        <v>1</v>
      </c>
    </row>
    <row r="177" spans="2:17" ht="13.5" customHeight="1">
      <c r="B177" s="75" t="s">
        <v>455</v>
      </c>
      <c r="C177" s="73" t="s">
        <v>460</v>
      </c>
      <c r="D177" s="75" t="s">
        <v>462</v>
      </c>
      <c r="E177" s="77">
        <v>20</v>
      </c>
      <c r="F177" s="76" t="s">
        <v>453</v>
      </c>
      <c r="G177" s="75" t="s">
        <v>495</v>
      </c>
      <c r="H177" s="74" t="s">
        <v>85</v>
      </c>
      <c r="I177" s="73" t="s">
        <v>473</v>
      </c>
      <c r="K177" s="17" t="str">
        <f t="shared" si="17"/>
        <v>スクリーンかす設備</v>
      </c>
      <c r="L177" s="17" t="str">
        <f t="shared" si="15"/>
        <v>スクリューコンベア</v>
      </c>
      <c r="M177" s="17" t="str">
        <f t="shared" si="16"/>
        <v>スクリーンかす設備スクリューコンベア</v>
      </c>
      <c r="N177" s="149" t="e">
        <f>COUNTIF(#REF!,'固定資産整理簿'!M177)</f>
        <v>#REF!</v>
      </c>
      <c r="O177" s="17">
        <f t="shared" si="13"/>
        <v>20</v>
      </c>
      <c r="P177" s="17" t="str">
        <f t="shared" si="14"/>
        <v>機械設備</v>
      </c>
      <c r="Q177" s="17">
        <f>COUNTIF('資産区分'!$A$2:$A$13,'固定資産整理簿'!P177)</f>
        <v>1</v>
      </c>
    </row>
    <row r="178" spans="2:17" ht="13.5" customHeight="1">
      <c r="B178" s="75" t="s">
        <v>455</v>
      </c>
      <c r="C178" s="73" t="s">
        <v>460</v>
      </c>
      <c r="D178" s="75" t="s">
        <v>462</v>
      </c>
      <c r="E178" s="77">
        <v>20</v>
      </c>
      <c r="F178" s="76" t="s">
        <v>453</v>
      </c>
      <c r="G178" s="75" t="s">
        <v>495</v>
      </c>
      <c r="H178" s="74" t="s">
        <v>85</v>
      </c>
      <c r="I178" s="73" t="s">
        <v>498</v>
      </c>
      <c r="K178" s="17" t="str">
        <f t="shared" si="17"/>
        <v>スクリーンかす設備</v>
      </c>
      <c r="L178" s="17" t="str">
        <f t="shared" si="15"/>
        <v>スキップホイスト</v>
      </c>
      <c r="M178" s="17" t="str">
        <f t="shared" si="16"/>
        <v>スクリーンかす設備スキップホイスト</v>
      </c>
      <c r="N178" s="149" t="e">
        <f>COUNTIF(#REF!,'固定資産整理簿'!M178)</f>
        <v>#REF!</v>
      </c>
      <c r="O178" s="17">
        <f t="shared" si="13"/>
        <v>20</v>
      </c>
      <c r="P178" s="17" t="str">
        <f t="shared" si="14"/>
        <v>機械設備</v>
      </c>
      <c r="Q178" s="17">
        <f>COUNTIF('資産区分'!$A$2:$A$13,'固定資産整理簿'!P178)</f>
        <v>1</v>
      </c>
    </row>
    <row r="179" spans="2:17" ht="13.5" customHeight="1">
      <c r="B179" s="75" t="s">
        <v>455</v>
      </c>
      <c r="C179" s="73" t="s">
        <v>460</v>
      </c>
      <c r="D179" s="75" t="s">
        <v>462</v>
      </c>
      <c r="E179" s="77">
        <v>20</v>
      </c>
      <c r="F179" s="76" t="s">
        <v>453</v>
      </c>
      <c r="G179" s="75" t="s">
        <v>495</v>
      </c>
      <c r="H179" s="74" t="s">
        <v>85</v>
      </c>
      <c r="I179" s="73" t="s">
        <v>88</v>
      </c>
      <c r="K179" s="17" t="str">
        <f t="shared" si="17"/>
        <v>スクリーンかす設備</v>
      </c>
      <c r="L179" s="17" t="str">
        <f t="shared" si="15"/>
        <v>貯留装置</v>
      </c>
      <c r="M179" s="17" t="str">
        <f t="shared" si="16"/>
        <v>スクリーンかす設備貯留装置</v>
      </c>
      <c r="N179" s="149" t="e">
        <f>COUNTIF(#REF!,'固定資産整理簿'!M179)</f>
        <v>#REF!</v>
      </c>
      <c r="O179" s="17">
        <f t="shared" si="13"/>
        <v>20</v>
      </c>
      <c r="P179" s="17" t="str">
        <f t="shared" si="14"/>
        <v>機械設備</v>
      </c>
      <c r="Q179" s="17">
        <f>COUNTIF('資産区分'!$A$2:$A$13,'固定資産整理簿'!P179)</f>
        <v>1</v>
      </c>
    </row>
    <row r="180" spans="2:17" ht="13.5" customHeight="1">
      <c r="B180" s="75" t="s">
        <v>455</v>
      </c>
      <c r="C180" s="73" t="s">
        <v>460</v>
      </c>
      <c r="D180" s="75" t="s">
        <v>462</v>
      </c>
      <c r="E180" s="77">
        <v>20</v>
      </c>
      <c r="F180" s="76" t="s">
        <v>453</v>
      </c>
      <c r="G180" s="75" t="s">
        <v>495</v>
      </c>
      <c r="H180" s="74" t="s">
        <v>85</v>
      </c>
      <c r="I180" s="73" t="s">
        <v>89</v>
      </c>
      <c r="K180" s="17" t="str">
        <f t="shared" si="17"/>
        <v>スクリーンかす設備</v>
      </c>
      <c r="L180" s="17" t="str">
        <f t="shared" si="15"/>
        <v>スクリーンかす洗浄機</v>
      </c>
      <c r="M180" s="17" t="str">
        <f t="shared" si="16"/>
        <v>スクリーンかす設備スクリーンかす洗浄機</v>
      </c>
      <c r="N180" s="149" t="e">
        <f>COUNTIF(#REF!,'固定資産整理簿'!M180)</f>
        <v>#REF!</v>
      </c>
      <c r="O180" s="17">
        <f t="shared" si="13"/>
        <v>20</v>
      </c>
      <c r="P180" s="17" t="str">
        <f t="shared" si="14"/>
        <v>機械設備</v>
      </c>
      <c r="Q180" s="17">
        <f>COUNTIF('資産区分'!$A$2:$A$13,'固定資産整理簿'!P180)</f>
        <v>1</v>
      </c>
    </row>
    <row r="181" spans="2:17" ht="13.5" customHeight="1">
      <c r="B181" s="70" t="s">
        <v>455</v>
      </c>
      <c r="C181" s="68" t="s">
        <v>460</v>
      </c>
      <c r="D181" s="70" t="s">
        <v>462</v>
      </c>
      <c r="E181" s="72">
        <v>20</v>
      </c>
      <c r="F181" s="71" t="s">
        <v>453</v>
      </c>
      <c r="G181" s="70" t="s">
        <v>495</v>
      </c>
      <c r="H181" s="69" t="s">
        <v>85</v>
      </c>
      <c r="I181" s="68" t="s">
        <v>90</v>
      </c>
      <c r="K181" s="17" t="str">
        <f t="shared" si="17"/>
        <v>スクリーンかす設備</v>
      </c>
      <c r="L181" s="17" t="str">
        <f t="shared" si="15"/>
        <v>スクリーンかす脱水機</v>
      </c>
      <c r="M181" s="17" t="str">
        <f t="shared" si="16"/>
        <v>スクリーンかす設備スクリーンかす脱水機</v>
      </c>
      <c r="N181" s="149" t="e">
        <f>COUNTIF(#REF!,'固定資産整理簿'!M181)</f>
        <v>#REF!</v>
      </c>
      <c r="O181" s="17">
        <f t="shared" si="13"/>
        <v>20</v>
      </c>
      <c r="P181" s="17" t="str">
        <f t="shared" si="14"/>
        <v>機械設備</v>
      </c>
      <c r="Q181" s="17">
        <f>COUNTIF('資産区分'!$A$2:$A$13,'固定資産整理簿'!P181)</f>
        <v>1</v>
      </c>
    </row>
    <row r="182" spans="2:17" ht="13.5" customHeight="1">
      <c r="B182" s="80" t="s">
        <v>455</v>
      </c>
      <c r="C182" s="78" t="s">
        <v>460</v>
      </c>
      <c r="D182" s="80" t="s">
        <v>462</v>
      </c>
      <c r="E182" s="82">
        <v>20</v>
      </c>
      <c r="F182" s="81" t="s">
        <v>453</v>
      </c>
      <c r="G182" s="80" t="s">
        <v>495</v>
      </c>
      <c r="H182" s="79" t="s">
        <v>91</v>
      </c>
      <c r="I182" s="78" t="s">
        <v>92</v>
      </c>
      <c r="K182" s="17" t="str">
        <f t="shared" si="17"/>
        <v>汚水沈砂設備</v>
      </c>
      <c r="L182" s="17" t="str">
        <f t="shared" si="15"/>
        <v>沈砂かき揚げ機</v>
      </c>
      <c r="M182" s="17" t="str">
        <f t="shared" si="16"/>
        <v>汚水沈砂設備沈砂かき揚げ機</v>
      </c>
      <c r="N182" s="149" t="e">
        <f>COUNTIF(#REF!,'固定資産整理簿'!M182)</f>
        <v>#REF!</v>
      </c>
      <c r="O182" s="17">
        <f t="shared" si="13"/>
        <v>20</v>
      </c>
      <c r="P182" s="17" t="str">
        <f t="shared" si="14"/>
        <v>機械設備</v>
      </c>
      <c r="Q182" s="17">
        <f>COUNTIF('資産区分'!$A$2:$A$13,'固定資産整理簿'!P182)</f>
        <v>1</v>
      </c>
    </row>
    <row r="183" spans="2:17" ht="13.5" customHeight="1">
      <c r="B183" s="75" t="s">
        <v>455</v>
      </c>
      <c r="C183" s="73" t="s">
        <v>460</v>
      </c>
      <c r="D183" s="75" t="s">
        <v>462</v>
      </c>
      <c r="E183" s="77">
        <v>20</v>
      </c>
      <c r="F183" s="76" t="s">
        <v>453</v>
      </c>
      <c r="G183" s="75" t="s">
        <v>495</v>
      </c>
      <c r="H183" s="74" t="s">
        <v>91</v>
      </c>
      <c r="I183" s="73" t="s">
        <v>93</v>
      </c>
      <c r="K183" s="17" t="str">
        <f t="shared" si="17"/>
        <v>汚水沈砂設備</v>
      </c>
      <c r="L183" s="17" t="str">
        <f t="shared" si="15"/>
        <v>沈砂洗浄機</v>
      </c>
      <c r="M183" s="17" t="str">
        <f t="shared" si="16"/>
        <v>汚水沈砂設備沈砂洗浄機</v>
      </c>
      <c r="N183" s="149" t="e">
        <f>COUNTIF(#REF!,'固定資産整理簿'!M183)</f>
        <v>#REF!</v>
      </c>
      <c r="O183" s="17">
        <f t="shared" si="13"/>
        <v>20</v>
      </c>
      <c r="P183" s="17" t="str">
        <f t="shared" si="14"/>
        <v>機械設備</v>
      </c>
      <c r="Q183" s="17">
        <f>COUNTIF('資産区分'!$A$2:$A$13,'固定資産整理簿'!P183)</f>
        <v>1</v>
      </c>
    </row>
    <row r="184" spans="2:17" ht="13.5" customHeight="1">
      <c r="B184" s="75" t="s">
        <v>455</v>
      </c>
      <c r="C184" s="73" t="s">
        <v>460</v>
      </c>
      <c r="D184" s="75" t="s">
        <v>462</v>
      </c>
      <c r="E184" s="77">
        <v>20</v>
      </c>
      <c r="F184" s="76" t="s">
        <v>453</v>
      </c>
      <c r="G184" s="75" t="s">
        <v>495</v>
      </c>
      <c r="H184" s="74" t="s">
        <v>91</v>
      </c>
      <c r="I184" s="73" t="s">
        <v>473</v>
      </c>
      <c r="K184" s="17" t="str">
        <f t="shared" si="17"/>
        <v>汚水沈砂設備</v>
      </c>
      <c r="L184" s="17" t="str">
        <f t="shared" si="15"/>
        <v>スクリューコンベア</v>
      </c>
      <c r="M184" s="17" t="str">
        <f t="shared" si="16"/>
        <v>汚水沈砂設備スクリューコンベア</v>
      </c>
      <c r="N184" s="149" t="e">
        <f>COUNTIF(#REF!,'固定資産整理簿'!M184)</f>
        <v>#REF!</v>
      </c>
      <c r="O184" s="17">
        <f t="shared" si="13"/>
        <v>20</v>
      </c>
      <c r="P184" s="17" t="str">
        <f t="shared" si="14"/>
        <v>機械設備</v>
      </c>
      <c r="Q184" s="17">
        <f>COUNTIF('資産区分'!$A$2:$A$13,'固定資産整理簿'!P184)</f>
        <v>1</v>
      </c>
    </row>
    <row r="185" spans="2:17" ht="13.5" customHeight="1">
      <c r="B185" s="75" t="s">
        <v>455</v>
      </c>
      <c r="C185" s="73" t="s">
        <v>460</v>
      </c>
      <c r="D185" s="75" t="s">
        <v>462</v>
      </c>
      <c r="E185" s="77">
        <v>20</v>
      </c>
      <c r="F185" s="76" t="s">
        <v>453</v>
      </c>
      <c r="G185" s="75" t="s">
        <v>495</v>
      </c>
      <c r="H185" s="74" t="s">
        <v>91</v>
      </c>
      <c r="I185" s="73" t="s">
        <v>94</v>
      </c>
      <c r="K185" s="17" t="str">
        <f t="shared" si="17"/>
        <v>汚水沈砂設備</v>
      </c>
      <c r="L185" s="17" t="str">
        <f t="shared" si="15"/>
        <v>流水トラフ</v>
      </c>
      <c r="M185" s="17" t="str">
        <f t="shared" si="16"/>
        <v>汚水沈砂設備流水トラフ</v>
      </c>
      <c r="N185" s="149" t="e">
        <f>COUNTIF(#REF!,'固定資産整理簿'!M185)</f>
        <v>#REF!</v>
      </c>
      <c r="O185" s="17">
        <f t="shared" si="13"/>
        <v>20</v>
      </c>
      <c r="P185" s="17" t="str">
        <f t="shared" si="14"/>
        <v>機械設備</v>
      </c>
      <c r="Q185" s="17">
        <f>COUNTIF('資産区分'!$A$2:$A$13,'固定資産整理簿'!P185)</f>
        <v>1</v>
      </c>
    </row>
    <row r="186" spans="2:17" ht="13.5" customHeight="1">
      <c r="B186" s="75" t="s">
        <v>455</v>
      </c>
      <c r="C186" s="73" t="s">
        <v>460</v>
      </c>
      <c r="D186" s="75" t="s">
        <v>462</v>
      </c>
      <c r="E186" s="77">
        <v>20</v>
      </c>
      <c r="F186" s="76" t="s">
        <v>453</v>
      </c>
      <c r="G186" s="75" t="s">
        <v>495</v>
      </c>
      <c r="H186" s="74" t="s">
        <v>91</v>
      </c>
      <c r="I186" s="73" t="s">
        <v>497</v>
      </c>
      <c r="K186" s="17" t="str">
        <f t="shared" si="17"/>
        <v>汚水沈砂設備</v>
      </c>
      <c r="L186" s="17" t="str">
        <f t="shared" si="15"/>
        <v>トラフコンベア</v>
      </c>
      <c r="M186" s="17" t="str">
        <f t="shared" si="16"/>
        <v>汚水沈砂設備トラフコンベア</v>
      </c>
      <c r="N186" s="149" t="e">
        <f>COUNTIF(#REF!,'固定資産整理簿'!M186)</f>
        <v>#REF!</v>
      </c>
      <c r="O186" s="17">
        <f t="shared" si="13"/>
        <v>20</v>
      </c>
      <c r="P186" s="17" t="str">
        <f t="shared" si="14"/>
        <v>機械設備</v>
      </c>
      <c r="Q186" s="17">
        <f>COUNTIF('資産区分'!$A$2:$A$13,'固定資産整理簿'!P186)</f>
        <v>1</v>
      </c>
    </row>
    <row r="187" spans="2:17" ht="13.5" customHeight="1">
      <c r="B187" s="75" t="s">
        <v>455</v>
      </c>
      <c r="C187" s="73" t="s">
        <v>460</v>
      </c>
      <c r="D187" s="75" t="s">
        <v>462</v>
      </c>
      <c r="E187" s="77">
        <v>20</v>
      </c>
      <c r="F187" s="76" t="s">
        <v>453</v>
      </c>
      <c r="G187" s="75" t="s">
        <v>495</v>
      </c>
      <c r="H187" s="74" t="s">
        <v>91</v>
      </c>
      <c r="I187" s="73" t="s">
        <v>474</v>
      </c>
      <c r="K187" s="17" t="str">
        <f t="shared" si="17"/>
        <v>汚水沈砂設備</v>
      </c>
      <c r="L187" s="17" t="str">
        <f t="shared" si="15"/>
        <v>フライトコンベア</v>
      </c>
      <c r="M187" s="17" t="str">
        <f t="shared" si="16"/>
        <v>汚水沈砂設備フライトコンベア</v>
      </c>
      <c r="N187" s="149" t="e">
        <f>COUNTIF(#REF!,'固定資産整理簿'!M187)</f>
        <v>#REF!</v>
      </c>
      <c r="O187" s="17">
        <f t="shared" si="13"/>
        <v>20</v>
      </c>
      <c r="P187" s="17" t="str">
        <f t="shared" si="14"/>
        <v>機械設備</v>
      </c>
      <c r="Q187" s="17">
        <f>COUNTIF('資産区分'!$A$2:$A$13,'固定資産整理簿'!P187)</f>
        <v>1</v>
      </c>
    </row>
    <row r="188" spans="2:17" ht="13.5" customHeight="1">
      <c r="B188" s="75" t="s">
        <v>455</v>
      </c>
      <c r="C188" s="73" t="s">
        <v>460</v>
      </c>
      <c r="D188" s="75" t="s">
        <v>462</v>
      </c>
      <c r="E188" s="77">
        <v>20</v>
      </c>
      <c r="F188" s="76" t="s">
        <v>453</v>
      </c>
      <c r="G188" s="75" t="s">
        <v>495</v>
      </c>
      <c r="H188" s="74" t="s">
        <v>91</v>
      </c>
      <c r="I188" s="73" t="s">
        <v>479</v>
      </c>
      <c r="K188" s="17" t="str">
        <f t="shared" si="17"/>
        <v>汚水沈砂設備</v>
      </c>
      <c r="L188" s="17" t="str">
        <f t="shared" si="15"/>
        <v>ベルトコンベア</v>
      </c>
      <c r="M188" s="17" t="str">
        <f t="shared" si="16"/>
        <v>汚水沈砂設備ベルトコンベア</v>
      </c>
      <c r="N188" s="149" t="e">
        <f>COUNTIF(#REF!,'固定資産整理簿'!M188)</f>
        <v>#REF!</v>
      </c>
      <c r="O188" s="17">
        <f t="shared" si="13"/>
        <v>20</v>
      </c>
      <c r="P188" s="17" t="str">
        <f t="shared" si="14"/>
        <v>機械設備</v>
      </c>
      <c r="Q188" s="17">
        <f>COUNTIF('資産区分'!$A$2:$A$13,'固定資産整理簿'!P188)</f>
        <v>1</v>
      </c>
    </row>
    <row r="189" spans="2:17" ht="13.5" customHeight="1">
      <c r="B189" s="75" t="s">
        <v>455</v>
      </c>
      <c r="C189" s="73" t="s">
        <v>460</v>
      </c>
      <c r="D189" s="75" t="s">
        <v>462</v>
      </c>
      <c r="E189" s="77">
        <v>20</v>
      </c>
      <c r="F189" s="76" t="s">
        <v>453</v>
      </c>
      <c r="G189" s="75" t="s">
        <v>495</v>
      </c>
      <c r="H189" s="74" t="s">
        <v>91</v>
      </c>
      <c r="I189" s="73" t="s">
        <v>496</v>
      </c>
      <c r="K189" s="17" t="str">
        <f t="shared" si="17"/>
        <v>汚水沈砂設備</v>
      </c>
      <c r="L189" s="17" t="str">
        <f t="shared" si="15"/>
        <v>スッキプホイスト</v>
      </c>
      <c r="M189" s="17" t="str">
        <f t="shared" si="16"/>
        <v>汚水沈砂設備スッキプホイスト</v>
      </c>
      <c r="N189" s="149" t="e">
        <f>COUNTIF(#REF!,'固定資産整理簿'!M189)</f>
        <v>#REF!</v>
      </c>
      <c r="O189" s="17">
        <f t="shared" si="13"/>
        <v>20</v>
      </c>
      <c r="P189" s="17" t="str">
        <f t="shared" si="14"/>
        <v>機械設備</v>
      </c>
      <c r="Q189" s="17">
        <f>COUNTIF('資産区分'!$A$2:$A$13,'固定資産整理簿'!P189)</f>
        <v>1</v>
      </c>
    </row>
    <row r="190" spans="2:17" ht="13.5" customHeight="1">
      <c r="B190" s="75" t="s">
        <v>455</v>
      </c>
      <c r="C190" s="73" t="s">
        <v>460</v>
      </c>
      <c r="D190" s="75" t="s">
        <v>462</v>
      </c>
      <c r="E190" s="77">
        <v>20</v>
      </c>
      <c r="F190" s="76" t="s">
        <v>453</v>
      </c>
      <c r="G190" s="75" t="s">
        <v>495</v>
      </c>
      <c r="H190" s="74" t="s">
        <v>91</v>
      </c>
      <c r="I190" s="73" t="s">
        <v>95</v>
      </c>
      <c r="K190" s="17" t="str">
        <f t="shared" si="17"/>
        <v>汚水沈砂設備</v>
      </c>
      <c r="L190" s="17" t="str">
        <f t="shared" si="15"/>
        <v>揚砂ポンプ</v>
      </c>
      <c r="M190" s="17" t="str">
        <f t="shared" si="16"/>
        <v>汚水沈砂設備揚砂ポンプ</v>
      </c>
      <c r="N190" s="149" t="e">
        <f>COUNTIF(#REF!,'固定資産整理簿'!M190)</f>
        <v>#REF!</v>
      </c>
      <c r="O190" s="17">
        <f t="shared" si="13"/>
        <v>20</v>
      </c>
      <c r="P190" s="17" t="str">
        <f t="shared" si="14"/>
        <v>機械設備</v>
      </c>
      <c r="Q190" s="17">
        <f>COUNTIF('資産区分'!$A$2:$A$13,'固定資産整理簿'!P190)</f>
        <v>1</v>
      </c>
    </row>
    <row r="191" spans="2:17" ht="13.5" customHeight="1">
      <c r="B191" s="75" t="s">
        <v>455</v>
      </c>
      <c r="C191" s="73" t="s">
        <v>460</v>
      </c>
      <c r="D191" s="75" t="s">
        <v>462</v>
      </c>
      <c r="E191" s="77">
        <v>20</v>
      </c>
      <c r="F191" s="76" t="s">
        <v>453</v>
      </c>
      <c r="G191" s="75" t="s">
        <v>495</v>
      </c>
      <c r="H191" s="74" t="s">
        <v>91</v>
      </c>
      <c r="I191" s="73" t="s">
        <v>96</v>
      </c>
      <c r="K191" s="17" t="str">
        <f t="shared" si="17"/>
        <v>汚水沈砂設備</v>
      </c>
      <c r="L191" s="17" t="str">
        <f t="shared" si="15"/>
        <v>噴射式揚砂機</v>
      </c>
      <c r="M191" s="17" t="str">
        <f t="shared" si="16"/>
        <v>汚水沈砂設備噴射式揚砂機</v>
      </c>
      <c r="N191" s="149" t="e">
        <f>COUNTIF(#REF!,'固定資産整理簿'!M191)</f>
        <v>#REF!</v>
      </c>
      <c r="O191" s="17">
        <f t="shared" si="13"/>
        <v>20</v>
      </c>
      <c r="P191" s="17" t="str">
        <f t="shared" si="14"/>
        <v>機械設備</v>
      </c>
      <c r="Q191" s="17">
        <f>COUNTIF('資産区分'!$A$2:$A$13,'固定資産整理簿'!P191)</f>
        <v>1</v>
      </c>
    </row>
    <row r="192" spans="2:17" ht="13.5" customHeight="1">
      <c r="B192" s="75" t="s">
        <v>455</v>
      </c>
      <c r="C192" s="73" t="s">
        <v>460</v>
      </c>
      <c r="D192" s="75" t="s">
        <v>462</v>
      </c>
      <c r="E192" s="77">
        <v>20</v>
      </c>
      <c r="F192" s="76" t="s">
        <v>453</v>
      </c>
      <c r="G192" s="75" t="s">
        <v>495</v>
      </c>
      <c r="H192" s="74" t="s">
        <v>91</v>
      </c>
      <c r="I192" s="73" t="s">
        <v>97</v>
      </c>
      <c r="K192" s="17" t="str">
        <f t="shared" si="17"/>
        <v>汚水沈砂設備</v>
      </c>
      <c r="L192" s="17" t="str">
        <f t="shared" si="15"/>
        <v>沈砂分離機</v>
      </c>
      <c r="M192" s="17" t="str">
        <f t="shared" si="16"/>
        <v>汚水沈砂設備沈砂分離機</v>
      </c>
      <c r="N192" s="149" t="e">
        <f>COUNTIF(#REF!,'固定資産整理簿'!M192)</f>
        <v>#REF!</v>
      </c>
      <c r="O192" s="17">
        <f t="shared" si="13"/>
        <v>20</v>
      </c>
      <c r="P192" s="17" t="str">
        <f t="shared" si="14"/>
        <v>機械設備</v>
      </c>
      <c r="Q192" s="17">
        <f>COUNTIF('資産区分'!$A$2:$A$13,'固定資産整理簿'!P192)</f>
        <v>1</v>
      </c>
    </row>
    <row r="193" spans="2:17" ht="13.5" customHeight="1">
      <c r="B193" s="70" t="s">
        <v>455</v>
      </c>
      <c r="C193" s="68" t="s">
        <v>460</v>
      </c>
      <c r="D193" s="70" t="s">
        <v>462</v>
      </c>
      <c r="E193" s="72">
        <v>20</v>
      </c>
      <c r="F193" s="71" t="s">
        <v>453</v>
      </c>
      <c r="G193" s="70" t="s">
        <v>495</v>
      </c>
      <c r="H193" s="69" t="s">
        <v>91</v>
      </c>
      <c r="I193" s="68" t="s">
        <v>88</v>
      </c>
      <c r="K193" s="17" t="str">
        <f t="shared" si="17"/>
        <v>汚水沈砂設備</v>
      </c>
      <c r="L193" s="17" t="str">
        <f t="shared" si="15"/>
        <v>貯留装置</v>
      </c>
      <c r="M193" s="17" t="str">
        <f t="shared" si="16"/>
        <v>汚水沈砂設備貯留装置</v>
      </c>
      <c r="N193" s="149" t="e">
        <f>COUNTIF(#REF!,'固定資産整理簿'!M193)</f>
        <v>#REF!</v>
      </c>
      <c r="O193" s="17">
        <f t="shared" si="13"/>
        <v>20</v>
      </c>
      <c r="P193" s="17" t="str">
        <f t="shared" si="14"/>
        <v>機械設備</v>
      </c>
      <c r="Q193" s="17">
        <f>COUNTIF('資産区分'!$A$2:$A$13,'固定資産整理簿'!P193)</f>
        <v>1</v>
      </c>
    </row>
    <row r="194" spans="2:17" ht="13.5" customHeight="1">
      <c r="B194" s="80" t="s">
        <v>455</v>
      </c>
      <c r="C194" s="78" t="s">
        <v>460</v>
      </c>
      <c r="D194" s="80" t="s">
        <v>462</v>
      </c>
      <c r="E194" s="82">
        <v>20</v>
      </c>
      <c r="F194" s="81" t="s">
        <v>453</v>
      </c>
      <c r="G194" s="80" t="s">
        <v>495</v>
      </c>
      <c r="H194" s="79" t="s">
        <v>98</v>
      </c>
      <c r="I194" s="78" t="s">
        <v>92</v>
      </c>
      <c r="K194" s="17" t="str">
        <f t="shared" si="17"/>
        <v>雨水沈砂設備</v>
      </c>
      <c r="L194" s="17" t="str">
        <f t="shared" si="15"/>
        <v>沈砂かき揚げ機</v>
      </c>
      <c r="M194" s="17" t="str">
        <f t="shared" si="16"/>
        <v>雨水沈砂設備沈砂かき揚げ機</v>
      </c>
      <c r="N194" s="149" t="e">
        <f>COUNTIF(#REF!,'固定資産整理簿'!M194)</f>
        <v>#REF!</v>
      </c>
      <c r="O194" s="17">
        <f t="shared" si="13"/>
        <v>20</v>
      </c>
      <c r="P194" s="17" t="str">
        <f t="shared" si="14"/>
        <v>機械設備</v>
      </c>
      <c r="Q194" s="17">
        <f>COUNTIF('資産区分'!$A$2:$A$13,'固定資産整理簿'!P194)</f>
        <v>1</v>
      </c>
    </row>
    <row r="195" spans="2:17" ht="13.5" customHeight="1">
      <c r="B195" s="75" t="s">
        <v>455</v>
      </c>
      <c r="C195" s="73" t="s">
        <v>460</v>
      </c>
      <c r="D195" s="75" t="s">
        <v>462</v>
      </c>
      <c r="E195" s="77">
        <v>20</v>
      </c>
      <c r="F195" s="76" t="s">
        <v>453</v>
      </c>
      <c r="G195" s="75" t="s">
        <v>495</v>
      </c>
      <c r="H195" s="74" t="s">
        <v>98</v>
      </c>
      <c r="I195" s="73" t="s">
        <v>93</v>
      </c>
      <c r="K195" s="17" t="str">
        <f t="shared" si="17"/>
        <v>雨水沈砂設備</v>
      </c>
      <c r="L195" s="17" t="str">
        <f t="shared" si="15"/>
        <v>沈砂洗浄機</v>
      </c>
      <c r="M195" s="17" t="str">
        <f t="shared" si="16"/>
        <v>雨水沈砂設備沈砂洗浄機</v>
      </c>
      <c r="N195" s="149" t="e">
        <f>COUNTIF(#REF!,'固定資産整理簿'!M195)</f>
        <v>#REF!</v>
      </c>
      <c r="O195" s="17">
        <f t="shared" si="13"/>
        <v>20</v>
      </c>
      <c r="P195" s="17" t="str">
        <f t="shared" si="14"/>
        <v>機械設備</v>
      </c>
      <c r="Q195" s="17">
        <f>COUNTIF('資産区分'!$A$2:$A$13,'固定資産整理簿'!P195)</f>
        <v>1</v>
      </c>
    </row>
    <row r="196" spans="2:17" ht="13.5" customHeight="1">
      <c r="B196" s="75" t="s">
        <v>455</v>
      </c>
      <c r="C196" s="73" t="s">
        <v>460</v>
      </c>
      <c r="D196" s="75" t="s">
        <v>462</v>
      </c>
      <c r="E196" s="77">
        <v>20</v>
      </c>
      <c r="F196" s="76" t="s">
        <v>453</v>
      </c>
      <c r="G196" s="75" t="s">
        <v>495</v>
      </c>
      <c r="H196" s="74" t="s">
        <v>98</v>
      </c>
      <c r="I196" s="73" t="s">
        <v>473</v>
      </c>
      <c r="K196" s="17" t="str">
        <f t="shared" si="17"/>
        <v>雨水沈砂設備</v>
      </c>
      <c r="L196" s="17" t="str">
        <f t="shared" si="15"/>
        <v>スクリューコンベア</v>
      </c>
      <c r="M196" s="17" t="str">
        <f t="shared" si="16"/>
        <v>雨水沈砂設備スクリューコンベア</v>
      </c>
      <c r="N196" s="149" t="e">
        <f>COUNTIF(#REF!,'固定資産整理簿'!M196)</f>
        <v>#REF!</v>
      </c>
      <c r="O196" s="17">
        <f t="shared" si="13"/>
        <v>20</v>
      </c>
      <c r="P196" s="17" t="str">
        <f t="shared" si="14"/>
        <v>機械設備</v>
      </c>
      <c r="Q196" s="17">
        <f>COUNTIF('資産区分'!$A$2:$A$13,'固定資産整理簿'!P196)</f>
        <v>1</v>
      </c>
    </row>
    <row r="197" spans="2:17" ht="13.5" customHeight="1">
      <c r="B197" s="75" t="s">
        <v>455</v>
      </c>
      <c r="C197" s="73" t="s">
        <v>460</v>
      </c>
      <c r="D197" s="75" t="s">
        <v>462</v>
      </c>
      <c r="E197" s="77">
        <v>20</v>
      </c>
      <c r="F197" s="76" t="s">
        <v>453</v>
      </c>
      <c r="G197" s="75" t="s">
        <v>495</v>
      </c>
      <c r="H197" s="74" t="s">
        <v>98</v>
      </c>
      <c r="I197" s="73" t="s">
        <v>94</v>
      </c>
      <c r="K197" s="17" t="str">
        <f t="shared" si="17"/>
        <v>雨水沈砂設備</v>
      </c>
      <c r="L197" s="17" t="str">
        <f t="shared" si="15"/>
        <v>流水トラフ</v>
      </c>
      <c r="M197" s="17" t="str">
        <f t="shared" si="16"/>
        <v>雨水沈砂設備流水トラフ</v>
      </c>
      <c r="N197" s="149" t="e">
        <f>COUNTIF(#REF!,'固定資産整理簿'!M197)</f>
        <v>#REF!</v>
      </c>
      <c r="O197" s="17">
        <f t="shared" si="13"/>
        <v>20</v>
      </c>
      <c r="P197" s="17" t="str">
        <f t="shared" si="14"/>
        <v>機械設備</v>
      </c>
      <c r="Q197" s="17">
        <f>COUNTIF('資産区分'!$A$2:$A$13,'固定資産整理簿'!P197)</f>
        <v>1</v>
      </c>
    </row>
    <row r="198" spans="2:17" ht="13.5" customHeight="1">
      <c r="B198" s="75" t="s">
        <v>455</v>
      </c>
      <c r="C198" s="73" t="s">
        <v>460</v>
      </c>
      <c r="D198" s="75" t="s">
        <v>462</v>
      </c>
      <c r="E198" s="77">
        <v>20</v>
      </c>
      <c r="F198" s="76" t="s">
        <v>453</v>
      </c>
      <c r="G198" s="75" t="s">
        <v>495</v>
      </c>
      <c r="H198" s="74" t="s">
        <v>98</v>
      </c>
      <c r="I198" s="73" t="s">
        <v>497</v>
      </c>
      <c r="K198" s="17" t="str">
        <f t="shared" si="17"/>
        <v>雨水沈砂設備</v>
      </c>
      <c r="L198" s="17" t="str">
        <f t="shared" si="15"/>
        <v>トラフコンベア</v>
      </c>
      <c r="M198" s="17" t="str">
        <f t="shared" si="16"/>
        <v>雨水沈砂設備トラフコンベア</v>
      </c>
      <c r="N198" s="149" t="e">
        <f>COUNTIF(#REF!,'固定資産整理簿'!M198)</f>
        <v>#REF!</v>
      </c>
      <c r="O198" s="17">
        <f aca="true" t="shared" si="18" ref="O198:O261">E198</f>
        <v>20</v>
      </c>
      <c r="P198" s="17" t="str">
        <f aca="true" t="shared" si="19" ref="P198:P261">C198</f>
        <v>機械設備</v>
      </c>
      <c r="Q198" s="17">
        <f>COUNTIF('資産区分'!$A$2:$A$13,'固定資産整理簿'!P198)</f>
        <v>1</v>
      </c>
    </row>
    <row r="199" spans="2:17" ht="13.5" customHeight="1">
      <c r="B199" s="75" t="s">
        <v>455</v>
      </c>
      <c r="C199" s="73" t="s">
        <v>460</v>
      </c>
      <c r="D199" s="75" t="s">
        <v>462</v>
      </c>
      <c r="E199" s="77">
        <v>20</v>
      </c>
      <c r="F199" s="76" t="s">
        <v>453</v>
      </c>
      <c r="G199" s="75" t="s">
        <v>495</v>
      </c>
      <c r="H199" s="74" t="s">
        <v>98</v>
      </c>
      <c r="I199" s="73" t="s">
        <v>474</v>
      </c>
      <c r="K199" s="17" t="str">
        <f t="shared" si="17"/>
        <v>雨水沈砂設備</v>
      </c>
      <c r="L199" s="17" t="str">
        <f t="shared" si="15"/>
        <v>フライトコンベア</v>
      </c>
      <c r="M199" s="17" t="str">
        <f t="shared" si="16"/>
        <v>雨水沈砂設備フライトコンベア</v>
      </c>
      <c r="N199" s="149" t="e">
        <f>COUNTIF(#REF!,'固定資産整理簿'!M199)</f>
        <v>#REF!</v>
      </c>
      <c r="O199" s="17">
        <f t="shared" si="18"/>
        <v>20</v>
      </c>
      <c r="P199" s="17" t="str">
        <f t="shared" si="19"/>
        <v>機械設備</v>
      </c>
      <c r="Q199" s="17">
        <f>COUNTIF('資産区分'!$A$2:$A$13,'固定資産整理簿'!P199)</f>
        <v>1</v>
      </c>
    </row>
    <row r="200" spans="2:17" ht="13.5" customHeight="1">
      <c r="B200" s="75" t="s">
        <v>455</v>
      </c>
      <c r="C200" s="73" t="s">
        <v>460</v>
      </c>
      <c r="D200" s="75" t="s">
        <v>462</v>
      </c>
      <c r="E200" s="77">
        <v>20</v>
      </c>
      <c r="F200" s="76" t="s">
        <v>453</v>
      </c>
      <c r="G200" s="75" t="s">
        <v>495</v>
      </c>
      <c r="H200" s="74" t="s">
        <v>98</v>
      </c>
      <c r="I200" s="73" t="s">
        <v>479</v>
      </c>
      <c r="K200" s="17" t="str">
        <f t="shared" si="17"/>
        <v>雨水沈砂設備</v>
      </c>
      <c r="L200" s="17" t="str">
        <f t="shared" si="15"/>
        <v>ベルトコンベア</v>
      </c>
      <c r="M200" s="17" t="str">
        <f t="shared" si="16"/>
        <v>雨水沈砂設備ベルトコンベア</v>
      </c>
      <c r="N200" s="149" t="e">
        <f>COUNTIF(#REF!,'固定資産整理簿'!M200)</f>
        <v>#REF!</v>
      </c>
      <c r="O200" s="17">
        <f t="shared" si="18"/>
        <v>20</v>
      </c>
      <c r="P200" s="17" t="str">
        <f t="shared" si="19"/>
        <v>機械設備</v>
      </c>
      <c r="Q200" s="17">
        <f>COUNTIF('資産区分'!$A$2:$A$13,'固定資産整理簿'!P200)</f>
        <v>1</v>
      </c>
    </row>
    <row r="201" spans="2:17" ht="13.5" customHeight="1">
      <c r="B201" s="75" t="s">
        <v>455</v>
      </c>
      <c r="C201" s="73" t="s">
        <v>460</v>
      </c>
      <c r="D201" s="75" t="s">
        <v>462</v>
      </c>
      <c r="E201" s="77">
        <v>20</v>
      </c>
      <c r="F201" s="76" t="s">
        <v>453</v>
      </c>
      <c r="G201" s="75" t="s">
        <v>495</v>
      </c>
      <c r="H201" s="74" t="s">
        <v>98</v>
      </c>
      <c r="I201" s="73" t="s">
        <v>496</v>
      </c>
      <c r="K201" s="17" t="str">
        <f t="shared" si="17"/>
        <v>雨水沈砂設備</v>
      </c>
      <c r="L201" s="17" t="str">
        <f t="shared" si="15"/>
        <v>スッキプホイスト</v>
      </c>
      <c r="M201" s="17" t="str">
        <f t="shared" si="16"/>
        <v>雨水沈砂設備スッキプホイスト</v>
      </c>
      <c r="N201" s="149" t="e">
        <f>COUNTIF(#REF!,'固定資産整理簿'!M201)</f>
        <v>#REF!</v>
      </c>
      <c r="O201" s="17">
        <f t="shared" si="18"/>
        <v>20</v>
      </c>
      <c r="P201" s="17" t="str">
        <f t="shared" si="19"/>
        <v>機械設備</v>
      </c>
      <c r="Q201" s="17">
        <f>COUNTIF('資産区分'!$A$2:$A$13,'固定資産整理簿'!P201)</f>
        <v>1</v>
      </c>
    </row>
    <row r="202" spans="2:17" ht="13.5" customHeight="1">
      <c r="B202" s="75" t="s">
        <v>455</v>
      </c>
      <c r="C202" s="73" t="s">
        <v>460</v>
      </c>
      <c r="D202" s="75" t="s">
        <v>462</v>
      </c>
      <c r="E202" s="77">
        <v>20</v>
      </c>
      <c r="F202" s="76" t="s">
        <v>453</v>
      </c>
      <c r="G202" s="75" t="s">
        <v>495</v>
      </c>
      <c r="H202" s="74" t="s">
        <v>98</v>
      </c>
      <c r="I202" s="73" t="s">
        <v>95</v>
      </c>
      <c r="K202" s="17" t="str">
        <f aca="true" t="shared" si="20" ref="K202:K265">H202</f>
        <v>雨水沈砂設備</v>
      </c>
      <c r="L202" s="17" t="str">
        <f aca="true" t="shared" si="21" ref="L202:L265">I202</f>
        <v>揚砂ポンプ</v>
      </c>
      <c r="M202" s="17" t="str">
        <f aca="true" t="shared" si="22" ref="M202:M265">K202&amp;L202</f>
        <v>雨水沈砂設備揚砂ポンプ</v>
      </c>
      <c r="N202" s="149" t="e">
        <f>COUNTIF(#REF!,'固定資産整理簿'!M202)</f>
        <v>#REF!</v>
      </c>
      <c r="O202" s="17">
        <f t="shared" si="18"/>
        <v>20</v>
      </c>
      <c r="P202" s="17" t="str">
        <f t="shared" si="19"/>
        <v>機械設備</v>
      </c>
      <c r="Q202" s="17">
        <f>COUNTIF('資産区分'!$A$2:$A$13,'固定資産整理簿'!P202)</f>
        <v>1</v>
      </c>
    </row>
    <row r="203" spans="2:17" ht="13.5" customHeight="1">
      <c r="B203" s="75" t="s">
        <v>455</v>
      </c>
      <c r="C203" s="73" t="s">
        <v>460</v>
      </c>
      <c r="D203" s="75" t="s">
        <v>462</v>
      </c>
      <c r="E203" s="77">
        <v>20</v>
      </c>
      <c r="F203" s="76" t="s">
        <v>453</v>
      </c>
      <c r="G203" s="75" t="s">
        <v>495</v>
      </c>
      <c r="H203" s="74" t="s">
        <v>98</v>
      </c>
      <c r="I203" s="73" t="s">
        <v>96</v>
      </c>
      <c r="K203" s="17" t="str">
        <f t="shared" si="20"/>
        <v>雨水沈砂設備</v>
      </c>
      <c r="L203" s="17" t="str">
        <f t="shared" si="21"/>
        <v>噴射式揚砂機</v>
      </c>
      <c r="M203" s="17" t="str">
        <f t="shared" si="22"/>
        <v>雨水沈砂設備噴射式揚砂機</v>
      </c>
      <c r="N203" s="149" t="e">
        <f>COUNTIF(#REF!,'固定資産整理簿'!M203)</f>
        <v>#REF!</v>
      </c>
      <c r="O203" s="17">
        <f t="shared" si="18"/>
        <v>20</v>
      </c>
      <c r="P203" s="17" t="str">
        <f t="shared" si="19"/>
        <v>機械設備</v>
      </c>
      <c r="Q203" s="17">
        <f>COUNTIF('資産区分'!$A$2:$A$13,'固定資産整理簿'!P203)</f>
        <v>1</v>
      </c>
    </row>
    <row r="204" spans="2:17" ht="13.5" customHeight="1">
      <c r="B204" s="75" t="s">
        <v>455</v>
      </c>
      <c r="C204" s="73" t="s">
        <v>460</v>
      </c>
      <c r="D204" s="75" t="s">
        <v>462</v>
      </c>
      <c r="E204" s="77">
        <v>20</v>
      </c>
      <c r="F204" s="76" t="s">
        <v>453</v>
      </c>
      <c r="G204" s="75" t="s">
        <v>495</v>
      </c>
      <c r="H204" s="74" t="s">
        <v>98</v>
      </c>
      <c r="I204" s="73" t="s">
        <v>97</v>
      </c>
      <c r="K204" s="17" t="str">
        <f t="shared" si="20"/>
        <v>雨水沈砂設備</v>
      </c>
      <c r="L204" s="17" t="str">
        <f t="shared" si="21"/>
        <v>沈砂分離機</v>
      </c>
      <c r="M204" s="17" t="str">
        <f t="shared" si="22"/>
        <v>雨水沈砂設備沈砂分離機</v>
      </c>
      <c r="N204" s="149" t="e">
        <f>COUNTIF(#REF!,'固定資産整理簿'!M204)</f>
        <v>#REF!</v>
      </c>
      <c r="O204" s="17">
        <f t="shared" si="18"/>
        <v>20</v>
      </c>
      <c r="P204" s="17" t="str">
        <f t="shared" si="19"/>
        <v>機械設備</v>
      </c>
      <c r="Q204" s="17">
        <f>COUNTIF('資産区分'!$A$2:$A$13,'固定資産整理簿'!P204)</f>
        <v>1</v>
      </c>
    </row>
    <row r="205" spans="2:17" ht="13.5" customHeight="1">
      <c r="B205" s="70" t="s">
        <v>455</v>
      </c>
      <c r="C205" s="68" t="s">
        <v>460</v>
      </c>
      <c r="D205" s="70" t="s">
        <v>462</v>
      </c>
      <c r="E205" s="72">
        <v>20</v>
      </c>
      <c r="F205" s="71" t="s">
        <v>453</v>
      </c>
      <c r="G205" s="70" t="s">
        <v>495</v>
      </c>
      <c r="H205" s="69" t="s">
        <v>98</v>
      </c>
      <c r="I205" s="68" t="s">
        <v>88</v>
      </c>
      <c r="K205" s="17" t="str">
        <f t="shared" si="20"/>
        <v>雨水沈砂設備</v>
      </c>
      <c r="L205" s="17" t="str">
        <f t="shared" si="21"/>
        <v>貯留装置</v>
      </c>
      <c r="M205" s="17" t="str">
        <f t="shared" si="22"/>
        <v>雨水沈砂設備貯留装置</v>
      </c>
      <c r="N205" s="149" t="e">
        <f>COUNTIF(#REF!,'固定資産整理簿'!M205)</f>
        <v>#REF!</v>
      </c>
      <c r="O205" s="17">
        <f t="shared" si="18"/>
        <v>20</v>
      </c>
      <c r="P205" s="17" t="str">
        <f t="shared" si="19"/>
        <v>機械設備</v>
      </c>
      <c r="Q205" s="17">
        <f>COUNTIF('資産区分'!$A$2:$A$13,'固定資産整理簿'!P205)</f>
        <v>1</v>
      </c>
    </row>
    <row r="206" spans="2:17" ht="13.5" customHeight="1">
      <c r="B206" s="80" t="s">
        <v>455</v>
      </c>
      <c r="C206" s="78" t="s">
        <v>488</v>
      </c>
      <c r="D206" s="80" t="s">
        <v>488</v>
      </c>
      <c r="E206" s="82">
        <v>20</v>
      </c>
      <c r="F206" s="81" t="s">
        <v>453</v>
      </c>
      <c r="G206" s="80" t="s">
        <v>492</v>
      </c>
      <c r="H206" s="79" t="s">
        <v>99</v>
      </c>
      <c r="I206" s="78" t="s">
        <v>494</v>
      </c>
      <c r="K206" s="17" t="str">
        <f t="shared" si="20"/>
        <v>汚水ポンプ設備</v>
      </c>
      <c r="L206" s="17" t="str">
        <f t="shared" si="21"/>
        <v>ポンプ本体（グラインダー含む）</v>
      </c>
      <c r="M206" s="17" t="str">
        <f t="shared" si="22"/>
        <v>汚水ポンプ設備ポンプ本体（グラインダー含む）</v>
      </c>
      <c r="N206" s="149" t="e">
        <f>COUNTIF(#REF!,'固定資産整理簿'!M206)</f>
        <v>#REF!</v>
      </c>
      <c r="O206" s="17">
        <f t="shared" si="18"/>
        <v>20</v>
      </c>
      <c r="P206" s="17" t="str">
        <f t="shared" si="19"/>
        <v>ポンプ設備</v>
      </c>
      <c r="Q206" s="17">
        <f>COUNTIF('資産区分'!$A$2:$A$13,'固定資産整理簿'!P206)</f>
        <v>1</v>
      </c>
    </row>
    <row r="207" spans="2:17" ht="13.5" customHeight="1">
      <c r="B207" s="75" t="s">
        <v>455</v>
      </c>
      <c r="C207" s="73" t="s">
        <v>488</v>
      </c>
      <c r="D207" s="75" t="s">
        <v>488</v>
      </c>
      <c r="E207" s="77">
        <v>20</v>
      </c>
      <c r="F207" s="76" t="s">
        <v>453</v>
      </c>
      <c r="G207" s="75" t="s">
        <v>492</v>
      </c>
      <c r="H207" s="74" t="s">
        <v>99</v>
      </c>
      <c r="I207" s="73" t="s">
        <v>100</v>
      </c>
      <c r="K207" s="17" t="str">
        <f t="shared" si="20"/>
        <v>汚水ポンプ設備</v>
      </c>
      <c r="L207" s="17" t="str">
        <f t="shared" si="21"/>
        <v>電動機</v>
      </c>
      <c r="M207" s="17" t="str">
        <f t="shared" si="22"/>
        <v>汚水ポンプ設備電動機</v>
      </c>
      <c r="N207" s="149" t="e">
        <f>COUNTIF(#REF!,'固定資産整理簿'!M207)</f>
        <v>#REF!</v>
      </c>
      <c r="O207" s="17">
        <f t="shared" si="18"/>
        <v>20</v>
      </c>
      <c r="P207" s="17" t="str">
        <f t="shared" si="19"/>
        <v>ポンプ設備</v>
      </c>
      <c r="Q207" s="17">
        <f>COUNTIF('資産区分'!$A$2:$A$13,'固定資産整理簿'!P207)</f>
        <v>1</v>
      </c>
    </row>
    <row r="208" spans="2:17" ht="13.5" customHeight="1">
      <c r="B208" s="75" t="s">
        <v>455</v>
      </c>
      <c r="C208" s="73" t="s">
        <v>488</v>
      </c>
      <c r="D208" s="75" t="s">
        <v>488</v>
      </c>
      <c r="E208" s="77">
        <v>20</v>
      </c>
      <c r="F208" s="76" t="s">
        <v>453</v>
      </c>
      <c r="G208" s="75" t="s">
        <v>492</v>
      </c>
      <c r="H208" s="74" t="s">
        <v>99</v>
      </c>
      <c r="I208" s="73" t="s">
        <v>101</v>
      </c>
      <c r="K208" s="17" t="str">
        <f t="shared" si="20"/>
        <v>汚水ポンプ設備</v>
      </c>
      <c r="L208" s="17" t="str">
        <f t="shared" si="21"/>
        <v>減速機</v>
      </c>
      <c r="M208" s="17" t="str">
        <f t="shared" si="22"/>
        <v>汚水ポンプ設備減速機</v>
      </c>
      <c r="N208" s="149" t="e">
        <f>COUNTIF(#REF!,'固定資産整理簿'!M208)</f>
        <v>#REF!</v>
      </c>
      <c r="O208" s="17">
        <f t="shared" si="18"/>
        <v>20</v>
      </c>
      <c r="P208" s="17" t="str">
        <f t="shared" si="19"/>
        <v>ポンプ設備</v>
      </c>
      <c r="Q208" s="17">
        <f>COUNTIF('資産区分'!$A$2:$A$13,'固定資産整理簿'!P208)</f>
        <v>1</v>
      </c>
    </row>
    <row r="209" spans="2:17" ht="13.5" customHeight="1">
      <c r="B209" s="75" t="s">
        <v>455</v>
      </c>
      <c r="C209" s="73" t="s">
        <v>488</v>
      </c>
      <c r="D209" s="75" t="s">
        <v>488</v>
      </c>
      <c r="E209" s="77">
        <v>20</v>
      </c>
      <c r="F209" s="76" t="s">
        <v>453</v>
      </c>
      <c r="G209" s="75" t="s">
        <v>492</v>
      </c>
      <c r="H209" s="74" t="s">
        <v>99</v>
      </c>
      <c r="I209" s="73" t="s">
        <v>102</v>
      </c>
      <c r="K209" s="17" t="str">
        <f t="shared" si="20"/>
        <v>汚水ポンプ設備</v>
      </c>
      <c r="L209" s="17" t="str">
        <f t="shared" si="21"/>
        <v>抵抗器・制御器</v>
      </c>
      <c r="M209" s="17" t="str">
        <f t="shared" si="22"/>
        <v>汚水ポンプ設備抵抗器・制御器</v>
      </c>
      <c r="N209" s="149" t="e">
        <f>COUNTIF(#REF!,'固定資産整理簿'!M209)</f>
        <v>#REF!</v>
      </c>
      <c r="O209" s="17">
        <f t="shared" si="18"/>
        <v>20</v>
      </c>
      <c r="P209" s="17" t="str">
        <f t="shared" si="19"/>
        <v>ポンプ設備</v>
      </c>
      <c r="Q209" s="17">
        <f>COUNTIF('資産区分'!$A$2:$A$13,'固定資産整理簿'!P209)</f>
        <v>1</v>
      </c>
    </row>
    <row r="210" spans="2:17" ht="13.5" customHeight="1">
      <c r="B210" s="75" t="s">
        <v>455</v>
      </c>
      <c r="C210" s="73" t="s">
        <v>488</v>
      </c>
      <c r="D210" s="75" t="s">
        <v>488</v>
      </c>
      <c r="E210" s="77">
        <v>20</v>
      </c>
      <c r="F210" s="76" t="s">
        <v>453</v>
      </c>
      <c r="G210" s="75" t="s">
        <v>492</v>
      </c>
      <c r="H210" s="74" t="s">
        <v>99</v>
      </c>
      <c r="I210" s="73" t="s">
        <v>103</v>
      </c>
      <c r="K210" s="17" t="str">
        <f t="shared" si="20"/>
        <v>汚水ポンプ設備</v>
      </c>
      <c r="L210" s="17" t="str">
        <f t="shared" si="21"/>
        <v>吐出弁</v>
      </c>
      <c r="M210" s="17" t="str">
        <f t="shared" si="22"/>
        <v>汚水ポンプ設備吐出弁</v>
      </c>
      <c r="N210" s="149" t="e">
        <f>COUNTIF(#REF!,'固定資産整理簿'!M210)</f>
        <v>#REF!</v>
      </c>
      <c r="O210" s="17">
        <f t="shared" si="18"/>
        <v>20</v>
      </c>
      <c r="P210" s="17" t="str">
        <f t="shared" si="19"/>
        <v>ポンプ設備</v>
      </c>
      <c r="Q210" s="17">
        <f>COUNTIF('資産区分'!$A$2:$A$13,'固定資産整理簿'!P210)</f>
        <v>1</v>
      </c>
    </row>
    <row r="211" spans="2:17" ht="13.5" customHeight="1">
      <c r="B211" s="75" t="s">
        <v>455</v>
      </c>
      <c r="C211" s="73" t="s">
        <v>488</v>
      </c>
      <c r="D211" s="75" t="s">
        <v>488</v>
      </c>
      <c r="E211" s="77">
        <v>20</v>
      </c>
      <c r="F211" s="76" t="s">
        <v>453</v>
      </c>
      <c r="G211" s="75" t="s">
        <v>492</v>
      </c>
      <c r="H211" s="74" t="s">
        <v>99</v>
      </c>
      <c r="I211" s="73" t="s">
        <v>104</v>
      </c>
      <c r="K211" s="17" t="str">
        <f t="shared" si="20"/>
        <v>汚水ポンプ設備</v>
      </c>
      <c r="L211" s="17" t="str">
        <f t="shared" si="21"/>
        <v>逆止弁</v>
      </c>
      <c r="M211" s="17" t="str">
        <f t="shared" si="22"/>
        <v>汚水ポンプ設備逆止弁</v>
      </c>
      <c r="N211" s="149" t="e">
        <f>COUNTIF(#REF!,'固定資産整理簿'!M211)</f>
        <v>#REF!</v>
      </c>
      <c r="O211" s="17">
        <f t="shared" si="18"/>
        <v>20</v>
      </c>
      <c r="P211" s="17" t="str">
        <f t="shared" si="19"/>
        <v>ポンプ設備</v>
      </c>
      <c r="Q211" s="17">
        <f>COUNTIF('資産区分'!$A$2:$A$13,'固定資産整理簿'!P211)</f>
        <v>1</v>
      </c>
    </row>
    <row r="212" spans="2:17" ht="13.5" customHeight="1">
      <c r="B212" s="75" t="s">
        <v>455</v>
      </c>
      <c r="C212" s="73" t="s">
        <v>488</v>
      </c>
      <c r="D212" s="75" t="s">
        <v>488</v>
      </c>
      <c r="E212" s="77">
        <v>20</v>
      </c>
      <c r="F212" s="76" t="s">
        <v>453</v>
      </c>
      <c r="G212" s="75" t="s">
        <v>492</v>
      </c>
      <c r="H212" s="74" t="s">
        <v>99</v>
      </c>
      <c r="I212" s="73" t="s">
        <v>105</v>
      </c>
      <c r="K212" s="17" t="str">
        <f t="shared" si="20"/>
        <v>汚水ポンプ設備</v>
      </c>
      <c r="L212" s="17" t="str">
        <f t="shared" si="21"/>
        <v>真空ポンプ</v>
      </c>
      <c r="M212" s="17" t="str">
        <f t="shared" si="22"/>
        <v>汚水ポンプ設備真空ポンプ</v>
      </c>
      <c r="N212" s="149" t="e">
        <f>COUNTIF(#REF!,'固定資産整理簿'!M212)</f>
        <v>#REF!</v>
      </c>
      <c r="O212" s="17">
        <f t="shared" si="18"/>
        <v>20</v>
      </c>
      <c r="P212" s="17" t="str">
        <f t="shared" si="19"/>
        <v>ポンプ設備</v>
      </c>
      <c r="Q212" s="17">
        <f>COUNTIF('資産区分'!$A$2:$A$13,'固定資産整理簿'!P212)</f>
        <v>1</v>
      </c>
    </row>
    <row r="213" spans="2:17" ht="13.5" customHeight="1">
      <c r="B213" s="75" t="s">
        <v>455</v>
      </c>
      <c r="C213" s="73" t="s">
        <v>488</v>
      </c>
      <c r="D213" s="75" t="s">
        <v>488</v>
      </c>
      <c r="E213" s="77">
        <v>20</v>
      </c>
      <c r="F213" s="76" t="s">
        <v>453</v>
      </c>
      <c r="G213" s="75" t="s">
        <v>492</v>
      </c>
      <c r="H213" s="74" t="s">
        <v>99</v>
      </c>
      <c r="I213" s="73" t="s">
        <v>106</v>
      </c>
      <c r="K213" s="17" t="str">
        <f t="shared" si="20"/>
        <v>汚水ポンプ設備</v>
      </c>
      <c r="L213" s="17" t="str">
        <f t="shared" si="21"/>
        <v>貯留タンク</v>
      </c>
      <c r="M213" s="17" t="str">
        <f t="shared" si="22"/>
        <v>汚水ポンプ設備貯留タンク</v>
      </c>
      <c r="N213" s="149" t="e">
        <f>COUNTIF(#REF!,'固定資産整理簿'!M213)</f>
        <v>#REF!</v>
      </c>
      <c r="O213" s="17">
        <f t="shared" si="18"/>
        <v>20</v>
      </c>
      <c r="P213" s="17" t="str">
        <f t="shared" si="19"/>
        <v>ポンプ設備</v>
      </c>
      <c r="Q213" s="17">
        <f>COUNTIF('資産区分'!$A$2:$A$13,'固定資産整理簿'!P213)</f>
        <v>1</v>
      </c>
    </row>
    <row r="214" spans="2:17" ht="13.5" customHeight="1">
      <c r="B214" s="75" t="s">
        <v>455</v>
      </c>
      <c r="C214" s="73" t="s">
        <v>488</v>
      </c>
      <c r="D214" s="75" t="s">
        <v>488</v>
      </c>
      <c r="E214" s="77">
        <v>20</v>
      </c>
      <c r="F214" s="76" t="s">
        <v>453</v>
      </c>
      <c r="G214" s="75" t="s">
        <v>492</v>
      </c>
      <c r="H214" s="74" t="s">
        <v>99</v>
      </c>
      <c r="I214" s="73" t="s">
        <v>107</v>
      </c>
      <c r="K214" s="17" t="str">
        <f t="shared" si="20"/>
        <v>汚水ポンプ設備</v>
      </c>
      <c r="L214" s="17" t="str">
        <f t="shared" si="21"/>
        <v>真空弁</v>
      </c>
      <c r="M214" s="17" t="str">
        <f t="shared" si="22"/>
        <v>汚水ポンプ設備真空弁</v>
      </c>
      <c r="N214" s="149" t="e">
        <f>COUNTIF(#REF!,'固定資産整理簿'!M214)</f>
        <v>#REF!</v>
      </c>
      <c r="O214" s="17">
        <f t="shared" si="18"/>
        <v>20</v>
      </c>
      <c r="P214" s="17" t="str">
        <f t="shared" si="19"/>
        <v>ポンプ設備</v>
      </c>
      <c r="Q214" s="17">
        <f>COUNTIF('資産区分'!$A$2:$A$13,'固定資産整理簿'!P214)</f>
        <v>1</v>
      </c>
    </row>
    <row r="215" spans="2:17" ht="13.5" customHeight="1">
      <c r="B215" s="70" t="s">
        <v>455</v>
      </c>
      <c r="C215" s="68" t="s">
        <v>488</v>
      </c>
      <c r="D215" s="70" t="s">
        <v>488</v>
      </c>
      <c r="E215" s="72">
        <v>20</v>
      </c>
      <c r="F215" s="71" t="s">
        <v>453</v>
      </c>
      <c r="G215" s="70" t="s">
        <v>492</v>
      </c>
      <c r="H215" s="69" t="s">
        <v>99</v>
      </c>
      <c r="I215" s="68" t="s">
        <v>108</v>
      </c>
      <c r="K215" s="17" t="str">
        <f t="shared" si="20"/>
        <v>汚水ポンプ設備</v>
      </c>
      <c r="L215" s="17" t="str">
        <f t="shared" si="21"/>
        <v>水中攪拌機</v>
      </c>
      <c r="M215" s="17" t="str">
        <f t="shared" si="22"/>
        <v>汚水ポンプ設備水中攪拌機</v>
      </c>
      <c r="N215" s="149" t="e">
        <f>COUNTIF(#REF!,'固定資産整理簿'!M215)</f>
        <v>#REF!</v>
      </c>
      <c r="O215" s="17">
        <f t="shared" si="18"/>
        <v>20</v>
      </c>
      <c r="P215" s="17" t="str">
        <f t="shared" si="19"/>
        <v>ポンプ設備</v>
      </c>
      <c r="Q215" s="17">
        <f>COUNTIF('資産区分'!$A$2:$A$13,'固定資産整理簿'!P215)</f>
        <v>1</v>
      </c>
    </row>
    <row r="216" spans="2:17" ht="13.5" customHeight="1">
      <c r="B216" s="80" t="s">
        <v>455</v>
      </c>
      <c r="C216" s="78" t="s">
        <v>488</v>
      </c>
      <c r="D216" s="80" t="s">
        <v>488</v>
      </c>
      <c r="E216" s="82">
        <v>20</v>
      </c>
      <c r="F216" s="81" t="s">
        <v>453</v>
      </c>
      <c r="G216" s="80" t="s">
        <v>492</v>
      </c>
      <c r="H216" s="79" t="s">
        <v>109</v>
      </c>
      <c r="I216" s="78" t="s">
        <v>110</v>
      </c>
      <c r="K216" s="17" t="str">
        <f t="shared" si="20"/>
        <v>雨水ポンプ設備</v>
      </c>
      <c r="L216" s="17" t="str">
        <f t="shared" si="21"/>
        <v>ポンプ本体</v>
      </c>
      <c r="M216" s="17" t="str">
        <f t="shared" si="22"/>
        <v>雨水ポンプ設備ポンプ本体</v>
      </c>
      <c r="N216" s="149" t="e">
        <f>COUNTIF(#REF!,'固定資産整理簿'!M216)</f>
        <v>#REF!</v>
      </c>
      <c r="O216" s="17">
        <f t="shared" si="18"/>
        <v>20</v>
      </c>
      <c r="P216" s="17" t="str">
        <f t="shared" si="19"/>
        <v>ポンプ設備</v>
      </c>
      <c r="Q216" s="17">
        <f>COUNTIF('資産区分'!$A$2:$A$13,'固定資産整理簿'!P216)</f>
        <v>1</v>
      </c>
    </row>
    <row r="217" spans="2:17" ht="13.5" customHeight="1">
      <c r="B217" s="75" t="s">
        <v>455</v>
      </c>
      <c r="C217" s="73" t="s">
        <v>488</v>
      </c>
      <c r="D217" s="75" t="s">
        <v>488</v>
      </c>
      <c r="E217" s="77">
        <v>20</v>
      </c>
      <c r="F217" s="76" t="s">
        <v>453</v>
      </c>
      <c r="G217" s="75" t="s">
        <v>492</v>
      </c>
      <c r="H217" s="74" t="s">
        <v>109</v>
      </c>
      <c r="I217" s="73" t="s">
        <v>100</v>
      </c>
      <c r="K217" s="17" t="str">
        <f t="shared" si="20"/>
        <v>雨水ポンプ設備</v>
      </c>
      <c r="L217" s="17" t="str">
        <f t="shared" si="21"/>
        <v>電動機</v>
      </c>
      <c r="M217" s="17" t="str">
        <f t="shared" si="22"/>
        <v>雨水ポンプ設備電動機</v>
      </c>
      <c r="N217" s="149" t="e">
        <f>COUNTIF(#REF!,'固定資産整理簿'!M217)</f>
        <v>#REF!</v>
      </c>
      <c r="O217" s="17">
        <f t="shared" si="18"/>
        <v>20</v>
      </c>
      <c r="P217" s="17" t="str">
        <f t="shared" si="19"/>
        <v>ポンプ設備</v>
      </c>
      <c r="Q217" s="17">
        <f>COUNTIF('資産区分'!$A$2:$A$13,'固定資産整理簿'!P217)</f>
        <v>1</v>
      </c>
    </row>
    <row r="218" spans="2:17" ht="13.5" customHeight="1">
      <c r="B218" s="75" t="s">
        <v>455</v>
      </c>
      <c r="C218" s="73" t="s">
        <v>488</v>
      </c>
      <c r="D218" s="75" t="s">
        <v>488</v>
      </c>
      <c r="E218" s="77">
        <v>20</v>
      </c>
      <c r="F218" s="76" t="s">
        <v>453</v>
      </c>
      <c r="G218" s="75" t="s">
        <v>492</v>
      </c>
      <c r="H218" s="74" t="s">
        <v>109</v>
      </c>
      <c r="I218" s="73" t="s">
        <v>101</v>
      </c>
      <c r="K218" s="17" t="str">
        <f t="shared" si="20"/>
        <v>雨水ポンプ設備</v>
      </c>
      <c r="L218" s="17" t="str">
        <f t="shared" si="21"/>
        <v>減速機</v>
      </c>
      <c r="M218" s="17" t="str">
        <f t="shared" si="22"/>
        <v>雨水ポンプ設備減速機</v>
      </c>
      <c r="N218" s="149" t="e">
        <f>COUNTIF(#REF!,'固定資産整理簿'!M218)</f>
        <v>#REF!</v>
      </c>
      <c r="O218" s="17">
        <f t="shared" si="18"/>
        <v>20</v>
      </c>
      <c r="P218" s="17" t="str">
        <f t="shared" si="19"/>
        <v>ポンプ設備</v>
      </c>
      <c r="Q218" s="17">
        <f>COUNTIF('資産区分'!$A$2:$A$13,'固定資産整理簿'!P218)</f>
        <v>1</v>
      </c>
    </row>
    <row r="219" spans="2:17" ht="13.5" customHeight="1">
      <c r="B219" s="75" t="s">
        <v>455</v>
      </c>
      <c r="C219" s="73" t="s">
        <v>488</v>
      </c>
      <c r="D219" s="75" t="s">
        <v>488</v>
      </c>
      <c r="E219" s="77">
        <v>20</v>
      </c>
      <c r="F219" s="76" t="s">
        <v>453</v>
      </c>
      <c r="G219" s="75" t="s">
        <v>492</v>
      </c>
      <c r="H219" s="74" t="s">
        <v>109</v>
      </c>
      <c r="I219" s="73" t="s">
        <v>102</v>
      </c>
      <c r="K219" s="17" t="str">
        <f t="shared" si="20"/>
        <v>雨水ポンプ設備</v>
      </c>
      <c r="L219" s="17" t="str">
        <f t="shared" si="21"/>
        <v>抵抗器・制御器</v>
      </c>
      <c r="M219" s="17" t="str">
        <f t="shared" si="22"/>
        <v>雨水ポンプ設備抵抗器・制御器</v>
      </c>
      <c r="N219" s="149" t="e">
        <f>COUNTIF(#REF!,'固定資産整理簿'!M219)</f>
        <v>#REF!</v>
      </c>
      <c r="O219" s="17">
        <f t="shared" si="18"/>
        <v>20</v>
      </c>
      <c r="P219" s="17" t="str">
        <f t="shared" si="19"/>
        <v>ポンプ設備</v>
      </c>
      <c r="Q219" s="17">
        <f>COUNTIF('資産区分'!$A$2:$A$13,'固定資産整理簿'!P219)</f>
        <v>1</v>
      </c>
    </row>
    <row r="220" spans="2:17" ht="13.5" customHeight="1">
      <c r="B220" s="75" t="s">
        <v>455</v>
      </c>
      <c r="C220" s="73" t="s">
        <v>488</v>
      </c>
      <c r="D220" s="75" t="s">
        <v>488</v>
      </c>
      <c r="E220" s="77">
        <v>20</v>
      </c>
      <c r="F220" s="76" t="s">
        <v>453</v>
      </c>
      <c r="G220" s="75" t="s">
        <v>492</v>
      </c>
      <c r="H220" s="74" t="s">
        <v>109</v>
      </c>
      <c r="I220" s="73" t="s">
        <v>103</v>
      </c>
      <c r="K220" s="17" t="str">
        <f t="shared" si="20"/>
        <v>雨水ポンプ設備</v>
      </c>
      <c r="L220" s="17" t="str">
        <f t="shared" si="21"/>
        <v>吐出弁</v>
      </c>
      <c r="M220" s="17" t="str">
        <f t="shared" si="22"/>
        <v>雨水ポンプ設備吐出弁</v>
      </c>
      <c r="N220" s="149" t="e">
        <f>COUNTIF(#REF!,'固定資産整理簿'!M220)</f>
        <v>#REF!</v>
      </c>
      <c r="O220" s="17">
        <f t="shared" si="18"/>
        <v>20</v>
      </c>
      <c r="P220" s="17" t="str">
        <f t="shared" si="19"/>
        <v>ポンプ設備</v>
      </c>
      <c r="Q220" s="17">
        <f>COUNTIF('資産区分'!$A$2:$A$13,'固定資産整理簿'!P220)</f>
        <v>1</v>
      </c>
    </row>
    <row r="221" spans="2:17" ht="13.5" customHeight="1">
      <c r="B221" s="75" t="s">
        <v>455</v>
      </c>
      <c r="C221" s="73" t="s">
        <v>488</v>
      </c>
      <c r="D221" s="75" t="s">
        <v>488</v>
      </c>
      <c r="E221" s="77">
        <v>20</v>
      </c>
      <c r="F221" s="76" t="s">
        <v>453</v>
      </c>
      <c r="G221" s="75" t="s">
        <v>492</v>
      </c>
      <c r="H221" s="74" t="s">
        <v>109</v>
      </c>
      <c r="I221" s="73" t="s">
        <v>104</v>
      </c>
      <c r="K221" s="17" t="str">
        <f t="shared" si="20"/>
        <v>雨水ポンプ設備</v>
      </c>
      <c r="L221" s="17" t="str">
        <f t="shared" si="21"/>
        <v>逆止弁</v>
      </c>
      <c r="M221" s="17" t="str">
        <f t="shared" si="22"/>
        <v>雨水ポンプ設備逆止弁</v>
      </c>
      <c r="N221" s="149" t="e">
        <f>COUNTIF(#REF!,'固定資産整理簿'!M221)</f>
        <v>#REF!</v>
      </c>
      <c r="O221" s="17">
        <f t="shared" si="18"/>
        <v>20</v>
      </c>
      <c r="P221" s="17" t="str">
        <f t="shared" si="19"/>
        <v>ポンプ設備</v>
      </c>
      <c r="Q221" s="17">
        <f>COUNTIF('資産区分'!$A$2:$A$13,'固定資産整理簿'!P221)</f>
        <v>1</v>
      </c>
    </row>
    <row r="222" spans="2:17" ht="13.5" customHeight="1">
      <c r="B222" s="75" t="s">
        <v>455</v>
      </c>
      <c r="C222" s="73" t="s">
        <v>488</v>
      </c>
      <c r="D222" s="75" t="s">
        <v>488</v>
      </c>
      <c r="E222" s="77">
        <v>20</v>
      </c>
      <c r="F222" s="76" t="s">
        <v>453</v>
      </c>
      <c r="G222" s="75" t="s">
        <v>492</v>
      </c>
      <c r="H222" s="74" t="s">
        <v>109</v>
      </c>
      <c r="I222" s="73" t="s">
        <v>17</v>
      </c>
      <c r="K222" s="17" t="str">
        <f t="shared" si="20"/>
        <v>雨水ポンプ設備</v>
      </c>
      <c r="L222" s="17" t="str">
        <f t="shared" si="21"/>
        <v>ディーゼル機関</v>
      </c>
      <c r="M222" s="17" t="str">
        <f t="shared" si="22"/>
        <v>雨水ポンプ設備ディーゼル機関</v>
      </c>
      <c r="N222" s="149" t="e">
        <f>COUNTIF(#REF!,'固定資産整理簿'!M222)</f>
        <v>#REF!</v>
      </c>
      <c r="O222" s="17">
        <f t="shared" si="18"/>
        <v>20</v>
      </c>
      <c r="P222" s="17" t="str">
        <f t="shared" si="19"/>
        <v>ポンプ設備</v>
      </c>
      <c r="Q222" s="17">
        <f>COUNTIF('資産区分'!$A$2:$A$13,'固定資産整理簿'!P222)</f>
        <v>1</v>
      </c>
    </row>
    <row r="223" spans="2:17" ht="13.5" customHeight="1">
      <c r="B223" s="75" t="s">
        <v>455</v>
      </c>
      <c r="C223" s="73" t="s">
        <v>488</v>
      </c>
      <c r="D223" s="75" t="s">
        <v>488</v>
      </c>
      <c r="E223" s="77">
        <v>20</v>
      </c>
      <c r="F223" s="76" t="s">
        <v>453</v>
      </c>
      <c r="G223" s="75" t="s">
        <v>492</v>
      </c>
      <c r="H223" s="74" t="s">
        <v>109</v>
      </c>
      <c r="I223" s="73" t="s">
        <v>493</v>
      </c>
      <c r="K223" s="17" t="str">
        <f t="shared" si="20"/>
        <v>雨水ポンプ設備</v>
      </c>
      <c r="L223" s="17" t="str">
        <f t="shared" si="21"/>
        <v>ガスタービン</v>
      </c>
      <c r="M223" s="17" t="str">
        <f t="shared" si="22"/>
        <v>雨水ポンプ設備ガスタービン</v>
      </c>
      <c r="N223" s="149" t="e">
        <f>COUNTIF(#REF!,'固定資産整理簿'!M223)</f>
        <v>#REF!</v>
      </c>
      <c r="O223" s="17">
        <f t="shared" si="18"/>
        <v>20</v>
      </c>
      <c r="P223" s="17" t="str">
        <f t="shared" si="19"/>
        <v>ポンプ設備</v>
      </c>
      <c r="Q223" s="17">
        <f>COUNTIF('資産区分'!$A$2:$A$13,'固定資産整理簿'!P223)</f>
        <v>1</v>
      </c>
    </row>
    <row r="224" spans="2:17" ht="13.5" customHeight="1">
      <c r="B224" s="75" t="s">
        <v>455</v>
      </c>
      <c r="C224" s="73" t="s">
        <v>488</v>
      </c>
      <c r="D224" s="75" t="s">
        <v>488</v>
      </c>
      <c r="E224" s="77">
        <v>20</v>
      </c>
      <c r="F224" s="76" t="s">
        <v>453</v>
      </c>
      <c r="G224" s="75" t="s">
        <v>492</v>
      </c>
      <c r="H224" s="74" t="s">
        <v>109</v>
      </c>
      <c r="I224" s="73" t="s">
        <v>50</v>
      </c>
      <c r="K224" s="17" t="str">
        <f t="shared" si="20"/>
        <v>雨水ポンプ設備</v>
      </c>
      <c r="L224" s="17" t="str">
        <f t="shared" si="21"/>
        <v>空気圧縮機</v>
      </c>
      <c r="M224" s="17" t="str">
        <f t="shared" si="22"/>
        <v>雨水ポンプ設備空気圧縮機</v>
      </c>
      <c r="N224" s="149" t="e">
        <f>COUNTIF(#REF!,'固定資産整理簿'!M224)</f>
        <v>#REF!</v>
      </c>
      <c r="O224" s="17">
        <f t="shared" si="18"/>
        <v>20</v>
      </c>
      <c r="P224" s="17" t="str">
        <f t="shared" si="19"/>
        <v>ポンプ設備</v>
      </c>
      <c r="Q224" s="17">
        <f>COUNTIF('資産区分'!$A$2:$A$13,'固定資産整理簿'!P224)</f>
        <v>1</v>
      </c>
    </row>
    <row r="225" spans="2:17" ht="13.5" customHeight="1">
      <c r="B225" s="75" t="s">
        <v>455</v>
      </c>
      <c r="C225" s="73" t="s">
        <v>488</v>
      </c>
      <c r="D225" s="75" t="s">
        <v>488</v>
      </c>
      <c r="E225" s="77">
        <v>20</v>
      </c>
      <c r="F225" s="76" t="s">
        <v>453</v>
      </c>
      <c r="G225" s="75" t="s">
        <v>492</v>
      </c>
      <c r="H225" s="74" t="s">
        <v>109</v>
      </c>
      <c r="I225" s="73" t="s">
        <v>51</v>
      </c>
      <c r="K225" s="17" t="str">
        <f t="shared" si="20"/>
        <v>雨水ポンプ設備</v>
      </c>
      <c r="L225" s="17" t="str">
        <f t="shared" si="21"/>
        <v>燃料ポンプ</v>
      </c>
      <c r="M225" s="17" t="str">
        <f t="shared" si="22"/>
        <v>雨水ポンプ設備燃料ポンプ</v>
      </c>
      <c r="N225" s="149" t="e">
        <f>COUNTIF(#REF!,'固定資産整理簿'!M225)</f>
        <v>#REF!</v>
      </c>
      <c r="O225" s="17">
        <f t="shared" si="18"/>
        <v>20</v>
      </c>
      <c r="P225" s="17" t="str">
        <f t="shared" si="19"/>
        <v>ポンプ設備</v>
      </c>
      <c r="Q225" s="17">
        <f>COUNTIF('資産区分'!$A$2:$A$13,'固定資産整理簿'!P225)</f>
        <v>1</v>
      </c>
    </row>
    <row r="226" spans="2:17" ht="13.5" customHeight="1">
      <c r="B226" s="75" t="s">
        <v>455</v>
      </c>
      <c r="C226" s="73" t="s">
        <v>488</v>
      </c>
      <c r="D226" s="75" t="s">
        <v>488</v>
      </c>
      <c r="E226" s="77">
        <v>20</v>
      </c>
      <c r="F226" s="76" t="s">
        <v>453</v>
      </c>
      <c r="G226" s="75" t="s">
        <v>492</v>
      </c>
      <c r="H226" s="74" t="s">
        <v>109</v>
      </c>
      <c r="I226" s="73" t="s">
        <v>52</v>
      </c>
      <c r="K226" s="17" t="str">
        <f t="shared" si="20"/>
        <v>雨水ポンプ設備</v>
      </c>
      <c r="L226" s="17" t="str">
        <f t="shared" si="21"/>
        <v>燃料タンク</v>
      </c>
      <c r="M226" s="17" t="str">
        <f t="shared" si="22"/>
        <v>雨水ポンプ設備燃料タンク</v>
      </c>
      <c r="N226" s="149" t="e">
        <f>COUNTIF(#REF!,'固定資産整理簿'!M226)</f>
        <v>#REF!</v>
      </c>
      <c r="O226" s="17">
        <f t="shared" si="18"/>
        <v>20</v>
      </c>
      <c r="P226" s="17" t="str">
        <f t="shared" si="19"/>
        <v>ポンプ設備</v>
      </c>
      <c r="Q226" s="17">
        <f>COUNTIF('資産区分'!$A$2:$A$13,'固定資産整理簿'!P226)</f>
        <v>1</v>
      </c>
    </row>
    <row r="227" spans="2:17" ht="13.5" customHeight="1">
      <c r="B227" s="75" t="s">
        <v>455</v>
      </c>
      <c r="C227" s="73" t="s">
        <v>488</v>
      </c>
      <c r="D227" s="75" t="s">
        <v>488</v>
      </c>
      <c r="E227" s="77">
        <v>20</v>
      </c>
      <c r="F227" s="76" t="s">
        <v>453</v>
      </c>
      <c r="G227" s="75" t="s">
        <v>492</v>
      </c>
      <c r="H227" s="74" t="s">
        <v>109</v>
      </c>
      <c r="I227" s="73" t="s">
        <v>105</v>
      </c>
      <c r="K227" s="17" t="str">
        <f t="shared" si="20"/>
        <v>雨水ポンプ設備</v>
      </c>
      <c r="L227" s="17" t="str">
        <f t="shared" si="21"/>
        <v>真空ポンプ</v>
      </c>
      <c r="M227" s="17" t="str">
        <f t="shared" si="22"/>
        <v>雨水ポンプ設備真空ポンプ</v>
      </c>
      <c r="N227" s="149" t="e">
        <f>COUNTIF(#REF!,'固定資産整理簿'!M227)</f>
        <v>#REF!</v>
      </c>
      <c r="O227" s="17">
        <f t="shared" si="18"/>
        <v>20</v>
      </c>
      <c r="P227" s="17" t="str">
        <f t="shared" si="19"/>
        <v>ポンプ設備</v>
      </c>
      <c r="Q227" s="17">
        <f>COUNTIF('資産区分'!$A$2:$A$13,'固定資産整理簿'!P227)</f>
        <v>1</v>
      </c>
    </row>
    <row r="228" spans="2:17" ht="13.5" customHeight="1">
      <c r="B228" s="75" t="s">
        <v>455</v>
      </c>
      <c r="C228" s="73" t="s">
        <v>488</v>
      </c>
      <c r="D228" s="75" t="s">
        <v>488</v>
      </c>
      <c r="E228" s="77">
        <v>20</v>
      </c>
      <c r="F228" s="76" t="s">
        <v>453</v>
      </c>
      <c r="G228" s="75" t="s">
        <v>492</v>
      </c>
      <c r="H228" s="74" t="s">
        <v>109</v>
      </c>
      <c r="I228" s="73" t="s">
        <v>49</v>
      </c>
      <c r="K228" s="17" t="str">
        <f t="shared" si="20"/>
        <v>雨水ポンプ設備</v>
      </c>
      <c r="L228" s="17" t="str">
        <f t="shared" si="21"/>
        <v>消音器</v>
      </c>
      <c r="M228" s="17" t="str">
        <f t="shared" si="22"/>
        <v>雨水ポンプ設備消音器</v>
      </c>
      <c r="N228" s="149" t="e">
        <f>COUNTIF(#REF!,'固定資産整理簿'!M228)</f>
        <v>#REF!</v>
      </c>
      <c r="O228" s="17">
        <f t="shared" si="18"/>
        <v>20</v>
      </c>
      <c r="P228" s="17" t="str">
        <f t="shared" si="19"/>
        <v>ポンプ設備</v>
      </c>
      <c r="Q228" s="17">
        <f>COUNTIF('資産区分'!$A$2:$A$13,'固定資産整理簿'!P228)</f>
        <v>1</v>
      </c>
    </row>
    <row r="229" spans="2:17" ht="13.5" customHeight="1">
      <c r="B229" s="70" t="s">
        <v>455</v>
      </c>
      <c r="C229" s="68" t="s">
        <v>488</v>
      </c>
      <c r="D229" s="70" t="s">
        <v>488</v>
      </c>
      <c r="E229" s="72">
        <v>20</v>
      </c>
      <c r="F229" s="71" t="s">
        <v>453</v>
      </c>
      <c r="G229" s="70" t="s">
        <v>492</v>
      </c>
      <c r="H229" s="69" t="s">
        <v>109</v>
      </c>
      <c r="I229" s="68" t="s">
        <v>111</v>
      </c>
      <c r="K229" s="17" t="str">
        <f t="shared" si="20"/>
        <v>雨水ポンプ設備</v>
      </c>
      <c r="L229" s="17" t="str">
        <f t="shared" si="21"/>
        <v>冷却器</v>
      </c>
      <c r="M229" s="17" t="str">
        <f t="shared" si="22"/>
        <v>雨水ポンプ設備冷却器</v>
      </c>
      <c r="N229" s="149" t="e">
        <f>COUNTIF(#REF!,'固定資産整理簿'!M229)</f>
        <v>#REF!</v>
      </c>
      <c r="O229" s="17">
        <f t="shared" si="18"/>
        <v>20</v>
      </c>
      <c r="P229" s="17" t="str">
        <f t="shared" si="19"/>
        <v>ポンプ設備</v>
      </c>
      <c r="Q229" s="17">
        <f>COUNTIF('資産区分'!$A$2:$A$13,'固定資産整理簿'!P229)</f>
        <v>1</v>
      </c>
    </row>
    <row r="230" spans="2:17" ht="13.5" customHeight="1">
      <c r="B230" s="80" t="s">
        <v>455</v>
      </c>
      <c r="C230" s="78" t="s">
        <v>488</v>
      </c>
      <c r="D230" s="80" t="s">
        <v>488</v>
      </c>
      <c r="E230" s="82">
        <v>20</v>
      </c>
      <c r="F230" s="81" t="s">
        <v>453</v>
      </c>
      <c r="G230" s="80" t="s">
        <v>112</v>
      </c>
      <c r="H230" s="79" t="s">
        <v>113</v>
      </c>
      <c r="I230" s="78" t="s">
        <v>110</v>
      </c>
      <c r="K230" s="17" t="str">
        <f t="shared" si="20"/>
        <v>雨水滞水池・調整池設備</v>
      </c>
      <c r="L230" s="17" t="str">
        <f t="shared" si="21"/>
        <v>ポンプ本体</v>
      </c>
      <c r="M230" s="17" t="str">
        <f t="shared" si="22"/>
        <v>雨水滞水池・調整池設備ポンプ本体</v>
      </c>
      <c r="N230" s="149" t="e">
        <f>COUNTIF(#REF!,'固定資産整理簿'!M230)</f>
        <v>#REF!</v>
      </c>
      <c r="O230" s="17">
        <f t="shared" si="18"/>
        <v>20</v>
      </c>
      <c r="P230" s="17" t="str">
        <f t="shared" si="19"/>
        <v>ポンプ設備</v>
      </c>
      <c r="Q230" s="17">
        <f>COUNTIF('資産区分'!$A$2:$A$13,'固定資産整理簿'!P230)</f>
        <v>1</v>
      </c>
    </row>
    <row r="231" spans="2:17" ht="13.5" customHeight="1">
      <c r="B231" s="75" t="s">
        <v>455</v>
      </c>
      <c r="C231" s="73" t="s">
        <v>488</v>
      </c>
      <c r="D231" s="75" t="s">
        <v>488</v>
      </c>
      <c r="E231" s="77">
        <v>20</v>
      </c>
      <c r="F231" s="76" t="s">
        <v>453</v>
      </c>
      <c r="G231" s="75" t="s">
        <v>112</v>
      </c>
      <c r="H231" s="74" t="s">
        <v>113</v>
      </c>
      <c r="I231" s="73" t="s">
        <v>100</v>
      </c>
      <c r="K231" s="17" t="str">
        <f t="shared" si="20"/>
        <v>雨水滞水池・調整池設備</v>
      </c>
      <c r="L231" s="17" t="str">
        <f t="shared" si="21"/>
        <v>電動機</v>
      </c>
      <c r="M231" s="17" t="str">
        <f t="shared" si="22"/>
        <v>雨水滞水池・調整池設備電動機</v>
      </c>
      <c r="N231" s="149" t="e">
        <f>COUNTIF(#REF!,'固定資産整理簿'!M231)</f>
        <v>#REF!</v>
      </c>
      <c r="O231" s="17">
        <f t="shared" si="18"/>
        <v>20</v>
      </c>
      <c r="P231" s="17" t="str">
        <f t="shared" si="19"/>
        <v>ポンプ設備</v>
      </c>
      <c r="Q231" s="17">
        <f>COUNTIF('資産区分'!$A$2:$A$13,'固定資産整理簿'!P231)</f>
        <v>1</v>
      </c>
    </row>
    <row r="232" spans="2:17" ht="13.5" customHeight="1">
      <c r="B232" s="75" t="s">
        <v>455</v>
      </c>
      <c r="C232" s="73" t="s">
        <v>488</v>
      </c>
      <c r="D232" s="75" t="s">
        <v>488</v>
      </c>
      <c r="E232" s="77">
        <v>20</v>
      </c>
      <c r="F232" s="76" t="s">
        <v>453</v>
      </c>
      <c r="G232" s="75" t="s">
        <v>112</v>
      </c>
      <c r="H232" s="74" t="s">
        <v>113</v>
      </c>
      <c r="I232" s="73" t="s">
        <v>103</v>
      </c>
      <c r="K232" s="17" t="str">
        <f t="shared" si="20"/>
        <v>雨水滞水池・調整池設備</v>
      </c>
      <c r="L232" s="17" t="str">
        <f t="shared" si="21"/>
        <v>吐出弁</v>
      </c>
      <c r="M232" s="17" t="str">
        <f t="shared" si="22"/>
        <v>雨水滞水池・調整池設備吐出弁</v>
      </c>
      <c r="N232" s="149" t="e">
        <f>COUNTIF(#REF!,'固定資産整理簿'!M232)</f>
        <v>#REF!</v>
      </c>
      <c r="O232" s="17">
        <f t="shared" si="18"/>
        <v>20</v>
      </c>
      <c r="P232" s="17" t="str">
        <f t="shared" si="19"/>
        <v>ポンプ設備</v>
      </c>
      <c r="Q232" s="17">
        <f>COUNTIF('資産区分'!$A$2:$A$13,'固定資産整理簿'!P232)</f>
        <v>1</v>
      </c>
    </row>
    <row r="233" spans="2:17" ht="13.5" customHeight="1">
      <c r="B233" s="70" t="s">
        <v>455</v>
      </c>
      <c r="C233" s="68" t="s">
        <v>488</v>
      </c>
      <c r="D233" s="70" t="s">
        <v>488</v>
      </c>
      <c r="E233" s="72">
        <v>20</v>
      </c>
      <c r="F233" s="71" t="s">
        <v>453</v>
      </c>
      <c r="G233" s="70" t="s">
        <v>112</v>
      </c>
      <c r="H233" s="69" t="s">
        <v>113</v>
      </c>
      <c r="I233" s="68" t="s">
        <v>104</v>
      </c>
      <c r="K233" s="17" t="str">
        <f t="shared" si="20"/>
        <v>雨水滞水池・調整池設備</v>
      </c>
      <c r="L233" s="17" t="str">
        <f t="shared" si="21"/>
        <v>逆止弁</v>
      </c>
      <c r="M233" s="17" t="str">
        <f t="shared" si="22"/>
        <v>雨水滞水池・調整池設備逆止弁</v>
      </c>
      <c r="N233" s="149" t="e">
        <f>COUNTIF(#REF!,'固定資産整理簿'!M233)</f>
        <v>#REF!</v>
      </c>
      <c r="O233" s="17">
        <f t="shared" si="18"/>
        <v>20</v>
      </c>
      <c r="P233" s="17" t="str">
        <f t="shared" si="19"/>
        <v>ポンプ設備</v>
      </c>
      <c r="Q233" s="17">
        <f>COUNTIF('資産区分'!$A$2:$A$13,'固定資産整理簿'!P233)</f>
        <v>1</v>
      </c>
    </row>
    <row r="234" spans="2:17" ht="13.5" customHeight="1">
      <c r="B234" s="80" t="s">
        <v>455</v>
      </c>
      <c r="C234" s="78" t="s">
        <v>460</v>
      </c>
      <c r="D234" s="80" t="s">
        <v>462</v>
      </c>
      <c r="E234" s="82">
        <v>20</v>
      </c>
      <c r="F234" s="81" t="s">
        <v>453</v>
      </c>
      <c r="G234" s="80" t="s">
        <v>114</v>
      </c>
      <c r="H234" s="79" t="s">
        <v>115</v>
      </c>
      <c r="I234" s="78" t="s">
        <v>116</v>
      </c>
      <c r="K234" s="17" t="str">
        <f t="shared" si="20"/>
        <v>汚水調整池設備</v>
      </c>
      <c r="L234" s="17" t="str">
        <f t="shared" si="21"/>
        <v>汚泥かき寄せ機</v>
      </c>
      <c r="M234" s="17" t="str">
        <f t="shared" si="22"/>
        <v>汚水調整池設備汚泥かき寄せ機</v>
      </c>
      <c r="N234" s="149" t="e">
        <f>COUNTIF(#REF!,'固定資産整理簿'!M234)</f>
        <v>#REF!</v>
      </c>
      <c r="O234" s="17">
        <f t="shared" si="18"/>
        <v>20</v>
      </c>
      <c r="P234" s="17" t="str">
        <f t="shared" si="19"/>
        <v>機械設備</v>
      </c>
      <c r="Q234" s="17">
        <f>COUNTIF('資産区分'!$A$2:$A$13,'固定資産整理簿'!P234)</f>
        <v>1</v>
      </c>
    </row>
    <row r="235" spans="2:17" ht="13.5" customHeight="1">
      <c r="B235" s="75" t="s">
        <v>455</v>
      </c>
      <c r="C235" s="73" t="s">
        <v>460</v>
      </c>
      <c r="D235" s="75" t="s">
        <v>462</v>
      </c>
      <c r="E235" s="77">
        <v>20</v>
      </c>
      <c r="F235" s="76" t="s">
        <v>453</v>
      </c>
      <c r="G235" s="75" t="s">
        <v>114</v>
      </c>
      <c r="H235" s="74" t="s">
        <v>115</v>
      </c>
      <c r="I235" s="73" t="s">
        <v>110</v>
      </c>
      <c r="K235" s="17" t="str">
        <f t="shared" si="20"/>
        <v>汚水調整池設備</v>
      </c>
      <c r="L235" s="17" t="str">
        <f t="shared" si="21"/>
        <v>ポンプ本体</v>
      </c>
      <c r="M235" s="17" t="str">
        <f t="shared" si="22"/>
        <v>汚水調整池設備ポンプ本体</v>
      </c>
      <c r="N235" s="149" t="e">
        <f>COUNTIF(#REF!,'固定資産整理簿'!M235)</f>
        <v>#REF!</v>
      </c>
      <c r="O235" s="17">
        <f t="shared" si="18"/>
        <v>20</v>
      </c>
      <c r="P235" s="17" t="str">
        <f t="shared" si="19"/>
        <v>機械設備</v>
      </c>
      <c r="Q235" s="17">
        <f>COUNTIF('資産区分'!$A$2:$A$13,'固定資産整理簿'!P235)</f>
        <v>1</v>
      </c>
    </row>
    <row r="236" spans="2:17" ht="13.5" customHeight="1">
      <c r="B236" s="75" t="s">
        <v>455</v>
      </c>
      <c r="C236" s="73" t="s">
        <v>460</v>
      </c>
      <c r="D236" s="75" t="s">
        <v>462</v>
      </c>
      <c r="E236" s="77">
        <v>20</v>
      </c>
      <c r="F236" s="76" t="s">
        <v>453</v>
      </c>
      <c r="G236" s="75" t="s">
        <v>114</v>
      </c>
      <c r="H236" s="74" t="s">
        <v>115</v>
      </c>
      <c r="I236" s="73" t="s">
        <v>100</v>
      </c>
      <c r="K236" s="17" t="str">
        <f t="shared" si="20"/>
        <v>汚水調整池設備</v>
      </c>
      <c r="L236" s="17" t="str">
        <f t="shared" si="21"/>
        <v>電動機</v>
      </c>
      <c r="M236" s="17" t="str">
        <f t="shared" si="22"/>
        <v>汚水調整池設備電動機</v>
      </c>
      <c r="N236" s="149" t="e">
        <f>COUNTIF(#REF!,'固定資産整理簿'!M236)</f>
        <v>#REF!</v>
      </c>
      <c r="O236" s="17">
        <f t="shared" si="18"/>
        <v>20</v>
      </c>
      <c r="P236" s="17" t="str">
        <f t="shared" si="19"/>
        <v>機械設備</v>
      </c>
      <c r="Q236" s="17">
        <f>COUNTIF('資産区分'!$A$2:$A$13,'固定資産整理簿'!P236)</f>
        <v>1</v>
      </c>
    </row>
    <row r="237" spans="2:17" ht="13.5" customHeight="1">
      <c r="B237" s="75" t="s">
        <v>455</v>
      </c>
      <c r="C237" s="73" t="s">
        <v>460</v>
      </c>
      <c r="D237" s="75" t="s">
        <v>462</v>
      </c>
      <c r="E237" s="77">
        <v>20</v>
      </c>
      <c r="F237" s="76" t="s">
        <v>453</v>
      </c>
      <c r="G237" s="75" t="s">
        <v>114</v>
      </c>
      <c r="H237" s="74" t="s">
        <v>115</v>
      </c>
      <c r="I237" s="73" t="s">
        <v>103</v>
      </c>
      <c r="K237" s="17" t="str">
        <f t="shared" si="20"/>
        <v>汚水調整池設備</v>
      </c>
      <c r="L237" s="17" t="str">
        <f t="shared" si="21"/>
        <v>吐出弁</v>
      </c>
      <c r="M237" s="17" t="str">
        <f t="shared" si="22"/>
        <v>汚水調整池設備吐出弁</v>
      </c>
      <c r="N237" s="149" t="e">
        <f>COUNTIF(#REF!,'固定資産整理簿'!M237)</f>
        <v>#REF!</v>
      </c>
      <c r="O237" s="17">
        <f t="shared" si="18"/>
        <v>20</v>
      </c>
      <c r="P237" s="17" t="str">
        <f t="shared" si="19"/>
        <v>機械設備</v>
      </c>
      <c r="Q237" s="17">
        <f>COUNTIF('資産区分'!$A$2:$A$13,'固定資産整理簿'!P237)</f>
        <v>1</v>
      </c>
    </row>
    <row r="238" spans="2:17" ht="13.5" customHeight="1">
      <c r="B238" s="70" t="s">
        <v>455</v>
      </c>
      <c r="C238" s="68" t="s">
        <v>460</v>
      </c>
      <c r="D238" s="70" t="s">
        <v>462</v>
      </c>
      <c r="E238" s="72">
        <v>20</v>
      </c>
      <c r="F238" s="71" t="s">
        <v>453</v>
      </c>
      <c r="G238" s="70" t="s">
        <v>114</v>
      </c>
      <c r="H238" s="69" t="s">
        <v>115</v>
      </c>
      <c r="I238" s="68" t="s">
        <v>104</v>
      </c>
      <c r="K238" s="17" t="str">
        <f t="shared" si="20"/>
        <v>汚水調整池設備</v>
      </c>
      <c r="L238" s="17" t="str">
        <f t="shared" si="21"/>
        <v>逆止弁</v>
      </c>
      <c r="M238" s="17" t="str">
        <f t="shared" si="22"/>
        <v>汚水調整池設備逆止弁</v>
      </c>
      <c r="N238" s="149" t="e">
        <f>COUNTIF(#REF!,'固定資産整理簿'!M238)</f>
        <v>#REF!</v>
      </c>
      <c r="O238" s="17">
        <f t="shared" si="18"/>
        <v>20</v>
      </c>
      <c r="P238" s="17" t="str">
        <f t="shared" si="19"/>
        <v>機械設備</v>
      </c>
      <c r="Q238" s="17">
        <f>COUNTIF('資産区分'!$A$2:$A$13,'固定資産整理簿'!P238)</f>
        <v>1</v>
      </c>
    </row>
    <row r="239" spans="2:17" ht="13.5" customHeight="1">
      <c r="B239" s="80" t="s">
        <v>455</v>
      </c>
      <c r="C239" s="78" t="s">
        <v>460</v>
      </c>
      <c r="D239" s="80" t="s">
        <v>462</v>
      </c>
      <c r="E239" s="82">
        <v>20</v>
      </c>
      <c r="F239" s="81" t="s">
        <v>453</v>
      </c>
      <c r="G239" s="80" t="s">
        <v>487</v>
      </c>
      <c r="H239" s="79" t="s">
        <v>117</v>
      </c>
      <c r="I239" s="78" t="s">
        <v>116</v>
      </c>
      <c r="K239" s="17" t="str">
        <f t="shared" si="20"/>
        <v>最初沈殿池設備</v>
      </c>
      <c r="L239" s="17" t="str">
        <f t="shared" si="21"/>
        <v>汚泥かき寄せ機</v>
      </c>
      <c r="M239" s="17" t="str">
        <f t="shared" si="22"/>
        <v>最初沈殿池設備汚泥かき寄せ機</v>
      </c>
      <c r="N239" s="149" t="e">
        <f>COUNTIF(#REF!,'固定資産整理簿'!M239)</f>
        <v>#REF!</v>
      </c>
      <c r="O239" s="17">
        <f t="shared" si="18"/>
        <v>20</v>
      </c>
      <c r="P239" s="17" t="str">
        <f t="shared" si="19"/>
        <v>機械設備</v>
      </c>
      <c r="Q239" s="17">
        <f>COUNTIF('資産区分'!$A$2:$A$13,'固定資産整理簿'!P239)</f>
        <v>1</v>
      </c>
    </row>
    <row r="240" spans="2:17" ht="13.5" customHeight="1">
      <c r="B240" s="75" t="s">
        <v>455</v>
      </c>
      <c r="C240" s="73" t="s">
        <v>460</v>
      </c>
      <c r="D240" s="75" t="s">
        <v>462</v>
      </c>
      <c r="E240" s="77">
        <v>20</v>
      </c>
      <c r="F240" s="76" t="s">
        <v>453</v>
      </c>
      <c r="G240" s="75" t="s">
        <v>487</v>
      </c>
      <c r="H240" s="74" t="s">
        <v>117</v>
      </c>
      <c r="I240" s="73" t="s">
        <v>118</v>
      </c>
      <c r="K240" s="17" t="str">
        <f t="shared" si="20"/>
        <v>最初沈殿池設備</v>
      </c>
      <c r="L240" s="17" t="str">
        <f t="shared" si="21"/>
        <v>スカム除去装置</v>
      </c>
      <c r="M240" s="17" t="str">
        <f t="shared" si="22"/>
        <v>最初沈殿池設備スカム除去装置</v>
      </c>
      <c r="N240" s="149" t="e">
        <f>COUNTIF(#REF!,'固定資産整理簿'!M240)</f>
        <v>#REF!</v>
      </c>
      <c r="O240" s="17">
        <f t="shared" si="18"/>
        <v>20</v>
      </c>
      <c r="P240" s="17" t="str">
        <f t="shared" si="19"/>
        <v>機械設備</v>
      </c>
      <c r="Q240" s="17">
        <f>COUNTIF('資産区分'!$A$2:$A$13,'固定資産整理簿'!P240)</f>
        <v>1</v>
      </c>
    </row>
    <row r="241" spans="2:17" ht="13.5" customHeight="1">
      <c r="B241" s="75" t="s">
        <v>455</v>
      </c>
      <c r="C241" s="73" t="s">
        <v>460</v>
      </c>
      <c r="D241" s="75" t="s">
        <v>462</v>
      </c>
      <c r="E241" s="77">
        <v>20</v>
      </c>
      <c r="F241" s="76" t="s">
        <v>453</v>
      </c>
      <c r="G241" s="75" t="s">
        <v>487</v>
      </c>
      <c r="H241" s="74" t="s">
        <v>117</v>
      </c>
      <c r="I241" s="73" t="s">
        <v>119</v>
      </c>
      <c r="K241" s="17" t="str">
        <f t="shared" si="20"/>
        <v>最初沈殿池設備</v>
      </c>
      <c r="L241" s="17" t="str">
        <f t="shared" si="21"/>
        <v>スカム分離機</v>
      </c>
      <c r="M241" s="17" t="str">
        <f t="shared" si="22"/>
        <v>最初沈殿池設備スカム分離機</v>
      </c>
      <c r="N241" s="149" t="e">
        <f>COUNTIF(#REF!,'固定資産整理簿'!M241)</f>
        <v>#REF!</v>
      </c>
      <c r="O241" s="17">
        <f t="shared" si="18"/>
        <v>20</v>
      </c>
      <c r="P241" s="17" t="str">
        <f t="shared" si="19"/>
        <v>機械設備</v>
      </c>
      <c r="Q241" s="17">
        <f>COUNTIF('資産区分'!$A$2:$A$13,'固定資産整理簿'!P241)</f>
        <v>1</v>
      </c>
    </row>
    <row r="242" spans="2:17" ht="13.5" customHeight="1">
      <c r="B242" s="75" t="s">
        <v>455</v>
      </c>
      <c r="C242" s="73" t="s">
        <v>460</v>
      </c>
      <c r="D242" s="75" t="s">
        <v>462</v>
      </c>
      <c r="E242" s="77">
        <v>20</v>
      </c>
      <c r="F242" s="76" t="s">
        <v>453</v>
      </c>
      <c r="G242" s="75" t="s">
        <v>487</v>
      </c>
      <c r="H242" s="74" t="s">
        <v>117</v>
      </c>
      <c r="I242" s="73" t="s">
        <v>120</v>
      </c>
      <c r="K242" s="17" t="str">
        <f t="shared" si="20"/>
        <v>最初沈殿池設備</v>
      </c>
      <c r="L242" s="17" t="str">
        <f t="shared" si="21"/>
        <v>スカム移送ポンプ</v>
      </c>
      <c r="M242" s="17" t="str">
        <f t="shared" si="22"/>
        <v>最初沈殿池設備スカム移送ポンプ</v>
      </c>
      <c r="N242" s="149" t="e">
        <f>COUNTIF(#REF!,'固定資産整理簿'!M242)</f>
        <v>#REF!</v>
      </c>
      <c r="O242" s="17">
        <f t="shared" si="18"/>
        <v>20</v>
      </c>
      <c r="P242" s="17" t="str">
        <f t="shared" si="19"/>
        <v>機械設備</v>
      </c>
      <c r="Q242" s="17">
        <f>COUNTIF('資産区分'!$A$2:$A$13,'固定資産整理簿'!P242)</f>
        <v>1</v>
      </c>
    </row>
    <row r="243" spans="2:17" ht="13.5" customHeight="1">
      <c r="B243" s="70" t="s">
        <v>455</v>
      </c>
      <c r="C243" s="68" t="s">
        <v>460</v>
      </c>
      <c r="D243" s="70" t="s">
        <v>462</v>
      </c>
      <c r="E243" s="72">
        <v>20</v>
      </c>
      <c r="F243" s="71" t="s">
        <v>453</v>
      </c>
      <c r="G243" s="70" t="s">
        <v>487</v>
      </c>
      <c r="H243" s="69" t="s">
        <v>117</v>
      </c>
      <c r="I243" s="68" t="s">
        <v>121</v>
      </c>
      <c r="K243" s="17" t="str">
        <f t="shared" si="20"/>
        <v>最初沈殿池設備</v>
      </c>
      <c r="L243" s="17" t="str">
        <f t="shared" si="21"/>
        <v>汚泥ポンプ</v>
      </c>
      <c r="M243" s="17" t="str">
        <f t="shared" si="22"/>
        <v>最初沈殿池設備汚泥ポンプ</v>
      </c>
      <c r="N243" s="149" t="e">
        <f>COUNTIF(#REF!,'固定資産整理簿'!M243)</f>
        <v>#REF!</v>
      </c>
      <c r="O243" s="17">
        <f t="shared" si="18"/>
        <v>20</v>
      </c>
      <c r="P243" s="17" t="str">
        <f t="shared" si="19"/>
        <v>機械設備</v>
      </c>
      <c r="Q243" s="17">
        <f>COUNTIF('資産区分'!$A$2:$A$13,'固定資産整理簿'!P243)</f>
        <v>1</v>
      </c>
    </row>
    <row r="244" spans="2:17" ht="13.5" customHeight="1">
      <c r="B244" s="80" t="s">
        <v>455</v>
      </c>
      <c r="C244" s="78" t="s">
        <v>460</v>
      </c>
      <c r="D244" s="80" t="s">
        <v>462</v>
      </c>
      <c r="E244" s="82">
        <v>20</v>
      </c>
      <c r="F244" s="81" t="s">
        <v>453</v>
      </c>
      <c r="G244" s="80" t="s">
        <v>487</v>
      </c>
      <c r="H244" s="79" t="s">
        <v>122</v>
      </c>
      <c r="I244" s="78" t="s">
        <v>123</v>
      </c>
      <c r="K244" s="17" t="str">
        <f t="shared" si="20"/>
        <v>反応タンク設備</v>
      </c>
      <c r="L244" s="17" t="str">
        <f t="shared" si="21"/>
        <v>送風機本体</v>
      </c>
      <c r="M244" s="17" t="str">
        <f t="shared" si="22"/>
        <v>反応タンク設備送風機本体</v>
      </c>
      <c r="N244" s="149" t="e">
        <f>COUNTIF(#REF!,'固定資産整理簿'!M244)</f>
        <v>#REF!</v>
      </c>
      <c r="O244" s="17">
        <f t="shared" si="18"/>
        <v>20</v>
      </c>
      <c r="P244" s="17" t="str">
        <f t="shared" si="19"/>
        <v>機械設備</v>
      </c>
      <c r="Q244" s="17">
        <f>COUNTIF('資産区分'!$A$2:$A$13,'固定資産整理簿'!P244)</f>
        <v>1</v>
      </c>
    </row>
    <row r="245" spans="2:17" ht="13.5" customHeight="1">
      <c r="B245" s="75" t="s">
        <v>455</v>
      </c>
      <c r="C245" s="73" t="s">
        <v>460</v>
      </c>
      <c r="D245" s="75" t="s">
        <v>462</v>
      </c>
      <c r="E245" s="77">
        <v>20</v>
      </c>
      <c r="F245" s="76" t="s">
        <v>453</v>
      </c>
      <c r="G245" s="75" t="s">
        <v>487</v>
      </c>
      <c r="H245" s="74" t="s">
        <v>122</v>
      </c>
      <c r="I245" s="73" t="s">
        <v>100</v>
      </c>
      <c r="K245" s="17" t="str">
        <f t="shared" si="20"/>
        <v>反応タンク設備</v>
      </c>
      <c r="L245" s="17" t="str">
        <f t="shared" si="21"/>
        <v>電動機</v>
      </c>
      <c r="M245" s="17" t="str">
        <f t="shared" si="22"/>
        <v>反応タンク設備電動機</v>
      </c>
      <c r="N245" s="149" t="e">
        <f>COUNTIF(#REF!,'固定資産整理簿'!M245)</f>
        <v>#REF!</v>
      </c>
      <c r="O245" s="17">
        <f t="shared" si="18"/>
        <v>20</v>
      </c>
      <c r="P245" s="17" t="str">
        <f t="shared" si="19"/>
        <v>機械設備</v>
      </c>
      <c r="Q245" s="17">
        <f>COUNTIF('資産区分'!$A$2:$A$13,'固定資産整理簿'!P245)</f>
        <v>1</v>
      </c>
    </row>
    <row r="246" spans="2:17" ht="13.5" customHeight="1">
      <c r="B246" s="75" t="s">
        <v>455</v>
      </c>
      <c r="C246" s="73" t="s">
        <v>460</v>
      </c>
      <c r="D246" s="75" t="s">
        <v>462</v>
      </c>
      <c r="E246" s="77">
        <v>20</v>
      </c>
      <c r="F246" s="76" t="s">
        <v>453</v>
      </c>
      <c r="G246" s="75" t="s">
        <v>487</v>
      </c>
      <c r="H246" s="74" t="s">
        <v>122</v>
      </c>
      <c r="I246" s="73" t="s">
        <v>124</v>
      </c>
      <c r="K246" s="17" t="str">
        <f t="shared" si="20"/>
        <v>反応タンク設備</v>
      </c>
      <c r="L246" s="17" t="str">
        <f t="shared" si="21"/>
        <v>抵抗器・制御器等</v>
      </c>
      <c r="M246" s="17" t="str">
        <f t="shared" si="22"/>
        <v>反応タンク設備抵抗器・制御器等</v>
      </c>
      <c r="N246" s="149" t="e">
        <f>COUNTIF(#REF!,'固定資産整理簿'!M246)</f>
        <v>#REF!</v>
      </c>
      <c r="O246" s="17">
        <f t="shared" si="18"/>
        <v>20</v>
      </c>
      <c r="P246" s="17" t="str">
        <f t="shared" si="19"/>
        <v>機械設備</v>
      </c>
      <c r="Q246" s="17">
        <f>COUNTIF('資産区分'!$A$2:$A$13,'固定資産整理簿'!P246)</f>
        <v>1</v>
      </c>
    </row>
    <row r="247" spans="2:17" ht="13.5" customHeight="1">
      <c r="B247" s="75" t="s">
        <v>455</v>
      </c>
      <c r="C247" s="73" t="s">
        <v>460</v>
      </c>
      <c r="D247" s="75" t="s">
        <v>462</v>
      </c>
      <c r="E247" s="77">
        <v>20</v>
      </c>
      <c r="F247" s="76" t="s">
        <v>453</v>
      </c>
      <c r="G247" s="75" t="s">
        <v>487</v>
      </c>
      <c r="H247" s="74" t="s">
        <v>122</v>
      </c>
      <c r="I247" s="73" t="s">
        <v>103</v>
      </c>
      <c r="K247" s="17" t="str">
        <f t="shared" si="20"/>
        <v>反応タンク設備</v>
      </c>
      <c r="L247" s="17" t="str">
        <f t="shared" si="21"/>
        <v>吐出弁</v>
      </c>
      <c r="M247" s="17" t="str">
        <f t="shared" si="22"/>
        <v>反応タンク設備吐出弁</v>
      </c>
      <c r="N247" s="149" t="e">
        <f>COUNTIF(#REF!,'固定資産整理簿'!M247)</f>
        <v>#REF!</v>
      </c>
      <c r="O247" s="17">
        <f t="shared" si="18"/>
        <v>20</v>
      </c>
      <c r="P247" s="17" t="str">
        <f t="shared" si="19"/>
        <v>機械設備</v>
      </c>
      <c r="Q247" s="17">
        <f>COUNTIF('資産区分'!$A$2:$A$13,'固定資産整理簿'!P247)</f>
        <v>1</v>
      </c>
    </row>
    <row r="248" spans="2:17" ht="13.5" customHeight="1">
      <c r="B248" s="75" t="s">
        <v>455</v>
      </c>
      <c r="C248" s="73" t="s">
        <v>460</v>
      </c>
      <c r="D248" s="75" t="s">
        <v>462</v>
      </c>
      <c r="E248" s="77">
        <v>20</v>
      </c>
      <c r="F248" s="76" t="s">
        <v>453</v>
      </c>
      <c r="G248" s="75" t="s">
        <v>487</v>
      </c>
      <c r="H248" s="74" t="s">
        <v>122</v>
      </c>
      <c r="I248" s="73" t="s">
        <v>104</v>
      </c>
      <c r="K248" s="17" t="str">
        <f t="shared" si="20"/>
        <v>反応タンク設備</v>
      </c>
      <c r="L248" s="17" t="str">
        <f t="shared" si="21"/>
        <v>逆止弁</v>
      </c>
      <c r="M248" s="17" t="str">
        <f t="shared" si="22"/>
        <v>反応タンク設備逆止弁</v>
      </c>
      <c r="N248" s="149" t="e">
        <f>COUNTIF(#REF!,'固定資産整理簿'!M248)</f>
        <v>#REF!</v>
      </c>
      <c r="O248" s="17">
        <f t="shared" si="18"/>
        <v>20</v>
      </c>
      <c r="P248" s="17" t="str">
        <f t="shared" si="19"/>
        <v>機械設備</v>
      </c>
      <c r="Q248" s="17">
        <f>COUNTIF('資産区分'!$A$2:$A$13,'固定資産整理簿'!P248)</f>
        <v>1</v>
      </c>
    </row>
    <row r="249" spans="2:17" ht="13.5" customHeight="1">
      <c r="B249" s="75" t="s">
        <v>455</v>
      </c>
      <c r="C249" s="73" t="s">
        <v>460</v>
      </c>
      <c r="D249" s="75" t="s">
        <v>462</v>
      </c>
      <c r="E249" s="77">
        <v>20</v>
      </c>
      <c r="F249" s="76" t="s">
        <v>453</v>
      </c>
      <c r="G249" s="75" t="s">
        <v>487</v>
      </c>
      <c r="H249" s="74" t="s">
        <v>122</v>
      </c>
      <c r="I249" s="73" t="s">
        <v>125</v>
      </c>
      <c r="K249" s="17" t="str">
        <f t="shared" si="20"/>
        <v>反応タンク設備</v>
      </c>
      <c r="L249" s="17" t="str">
        <f t="shared" si="21"/>
        <v>潤滑油装置</v>
      </c>
      <c r="M249" s="17" t="str">
        <f t="shared" si="22"/>
        <v>反応タンク設備潤滑油装置</v>
      </c>
      <c r="N249" s="149" t="e">
        <f>COUNTIF(#REF!,'固定資産整理簿'!M249)</f>
        <v>#REF!</v>
      </c>
      <c r="O249" s="17">
        <f t="shared" si="18"/>
        <v>20</v>
      </c>
      <c r="P249" s="17" t="str">
        <f t="shared" si="19"/>
        <v>機械設備</v>
      </c>
      <c r="Q249" s="17">
        <f>COUNTIF('資産区分'!$A$2:$A$13,'固定資産整理簿'!P249)</f>
        <v>1</v>
      </c>
    </row>
    <row r="250" spans="2:17" ht="13.5" customHeight="1">
      <c r="B250" s="75" t="s">
        <v>455</v>
      </c>
      <c r="C250" s="73" t="s">
        <v>460</v>
      </c>
      <c r="D250" s="75" t="s">
        <v>462</v>
      </c>
      <c r="E250" s="77">
        <v>20</v>
      </c>
      <c r="F250" s="76" t="s">
        <v>453</v>
      </c>
      <c r="G250" s="75" t="s">
        <v>487</v>
      </c>
      <c r="H250" s="74" t="s">
        <v>122</v>
      </c>
      <c r="I250" s="73" t="s">
        <v>45</v>
      </c>
      <c r="K250" s="17" t="str">
        <f t="shared" si="20"/>
        <v>反応タンク設備</v>
      </c>
      <c r="L250" s="17" t="str">
        <f t="shared" si="21"/>
        <v>冷却水ポンプ</v>
      </c>
      <c r="M250" s="17" t="str">
        <f t="shared" si="22"/>
        <v>反応タンク設備冷却水ポンプ</v>
      </c>
      <c r="N250" s="149" t="e">
        <f>COUNTIF(#REF!,'固定資産整理簿'!M250)</f>
        <v>#REF!</v>
      </c>
      <c r="O250" s="17">
        <f t="shared" si="18"/>
        <v>20</v>
      </c>
      <c r="P250" s="17" t="str">
        <f t="shared" si="19"/>
        <v>機械設備</v>
      </c>
      <c r="Q250" s="17">
        <f>COUNTIF('資産区分'!$A$2:$A$13,'固定資産整理簿'!P250)</f>
        <v>1</v>
      </c>
    </row>
    <row r="251" spans="2:17" ht="13.5" customHeight="1">
      <c r="B251" s="75" t="s">
        <v>455</v>
      </c>
      <c r="C251" s="73" t="s">
        <v>460</v>
      </c>
      <c r="D251" s="75" t="s">
        <v>462</v>
      </c>
      <c r="E251" s="77">
        <v>20</v>
      </c>
      <c r="F251" s="76" t="s">
        <v>453</v>
      </c>
      <c r="G251" s="75" t="s">
        <v>487</v>
      </c>
      <c r="H251" s="74" t="s">
        <v>122</v>
      </c>
      <c r="I251" s="73" t="s">
        <v>46</v>
      </c>
      <c r="K251" s="17" t="str">
        <f t="shared" si="20"/>
        <v>反応タンク設備</v>
      </c>
      <c r="L251" s="17" t="str">
        <f t="shared" si="21"/>
        <v>冷却塔</v>
      </c>
      <c r="M251" s="17" t="str">
        <f t="shared" si="22"/>
        <v>反応タンク設備冷却塔</v>
      </c>
      <c r="N251" s="149" t="e">
        <f>COUNTIF(#REF!,'固定資産整理簿'!M251)</f>
        <v>#REF!</v>
      </c>
      <c r="O251" s="17">
        <f t="shared" si="18"/>
        <v>20</v>
      </c>
      <c r="P251" s="17" t="str">
        <f t="shared" si="19"/>
        <v>機械設備</v>
      </c>
      <c r="Q251" s="17">
        <f>COUNTIF('資産区分'!$A$2:$A$13,'固定資産整理簿'!P251)</f>
        <v>1</v>
      </c>
    </row>
    <row r="252" spans="2:17" ht="13.5" customHeight="1">
      <c r="B252" s="75" t="s">
        <v>455</v>
      </c>
      <c r="C252" s="73" t="s">
        <v>460</v>
      </c>
      <c r="D252" s="75" t="s">
        <v>462</v>
      </c>
      <c r="E252" s="77">
        <v>20</v>
      </c>
      <c r="F252" s="76" t="s">
        <v>453</v>
      </c>
      <c r="G252" s="75" t="s">
        <v>487</v>
      </c>
      <c r="H252" s="74" t="s">
        <v>122</v>
      </c>
      <c r="I252" s="73" t="s">
        <v>126</v>
      </c>
      <c r="K252" s="17" t="str">
        <f t="shared" si="20"/>
        <v>反応タンク設備</v>
      </c>
      <c r="L252" s="17" t="str">
        <f t="shared" si="21"/>
        <v>乾式フィルタ</v>
      </c>
      <c r="M252" s="17" t="str">
        <f t="shared" si="22"/>
        <v>反応タンク設備乾式フィルタ</v>
      </c>
      <c r="N252" s="149" t="e">
        <f>COUNTIF(#REF!,'固定資産整理簿'!M252)</f>
        <v>#REF!</v>
      </c>
      <c r="O252" s="17">
        <f t="shared" si="18"/>
        <v>20</v>
      </c>
      <c r="P252" s="17" t="str">
        <f t="shared" si="19"/>
        <v>機械設備</v>
      </c>
      <c r="Q252" s="17">
        <f>COUNTIF('資産区分'!$A$2:$A$13,'固定資産整理簿'!P252)</f>
        <v>1</v>
      </c>
    </row>
    <row r="253" spans="2:17" ht="13.5" customHeight="1">
      <c r="B253" s="75" t="s">
        <v>455</v>
      </c>
      <c r="C253" s="73" t="s">
        <v>460</v>
      </c>
      <c r="D253" s="75" t="s">
        <v>462</v>
      </c>
      <c r="E253" s="77">
        <v>20</v>
      </c>
      <c r="F253" s="76" t="s">
        <v>453</v>
      </c>
      <c r="G253" s="75" t="s">
        <v>487</v>
      </c>
      <c r="H253" s="74" t="s">
        <v>122</v>
      </c>
      <c r="I253" s="73" t="s">
        <v>127</v>
      </c>
      <c r="K253" s="17" t="str">
        <f t="shared" si="20"/>
        <v>反応タンク設備</v>
      </c>
      <c r="L253" s="17" t="str">
        <f t="shared" si="21"/>
        <v>湿式フィルタ</v>
      </c>
      <c r="M253" s="17" t="str">
        <f t="shared" si="22"/>
        <v>反応タンク設備湿式フィルタ</v>
      </c>
      <c r="N253" s="149" t="e">
        <f>COUNTIF(#REF!,'固定資産整理簿'!M253)</f>
        <v>#REF!</v>
      </c>
      <c r="O253" s="17">
        <f t="shared" si="18"/>
        <v>20</v>
      </c>
      <c r="P253" s="17" t="str">
        <f t="shared" si="19"/>
        <v>機械設備</v>
      </c>
      <c r="Q253" s="17">
        <f>COUNTIF('資産区分'!$A$2:$A$13,'固定資産整理簿'!P253)</f>
        <v>1</v>
      </c>
    </row>
    <row r="254" spans="2:17" ht="13.5" customHeight="1">
      <c r="B254" s="75" t="s">
        <v>455</v>
      </c>
      <c r="C254" s="73" t="s">
        <v>460</v>
      </c>
      <c r="D254" s="75" t="s">
        <v>462</v>
      </c>
      <c r="E254" s="77">
        <v>20</v>
      </c>
      <c r="F254" s="76" t="s">
        <v>453</v>
      </c>
      <c r="G254" s="75" t="s">
        <v>487</v>
      </c>
      <c r="H254" s="74" t="s">
        <v>122</v>
      </c>
      <c r="I254" s="73" t="s">
        <v>128</v>
      </c>
      <c r="K254" s="17" t="str">
        <f t="shared" si="20"/>
        <v>反応タンク設備</v>
      </c>
      <c r="L254" s="17" t="str">
        <f t="shared" si="21"/>
        <v>機械式レアレーション装置</v>
      </c>
      <c r="M254" s="17" t="str">
        <f t="shared" si="22"/>
        <v>反応タンク設備機械式レアレーション装置</v>
      </c>
      <c r="N254" s="149" t="e">
        <f>COUNTIF(#REF!,'固定資産整理簿'!M254)</f>
        <v>#REF!</v>
      </c>
      <c r="O254" s="17">
        <f t="shared" si="18"/>
        <v>20</v>
      </c>
      <c r="P254" s="17" t="str">
        <f t="shared" si="19"/>
        <v>機械設備</v>
      </c>
      <c r="Q254" s="17">
        <f>COUNTIF('資産区分'!$A$2:$A$13,'固定資産整理簿'!P254)</f>
        <v>1</v>
      </c>
    </row>
    <row r="255" spans="2:17" ht="13.5" customHeight="1">
      <c r="B255" s="75" t="s">
        <v>455</v>
      </c>
      <c r="C255" s="73" t="s">
        <v>460</v>
      </c>
      <c r="D255" s="75" t="s">
        <v>462</v>
      </c>
      <c r="E255" s="77">
        <v>20</v>
      </c>
      <c r="F255" s="76" t="s">
        <v>453</v>
      </c>
      <c r="G255" s="75" t="s">
        <v>487</v>
      </c>
      <c r="H255" s="74" t="s">
        <v>122</v>
      </c>
      <c r="I255" s="73" t="s">
        <v>108</v>
      </c>
      <c r="K255" s="17" t="str">
        <f t="shared" si="20"/>
        <v>反応タンク設備</v>
      </c>
      <c r="L255" s="17" t="str">
        <f t="shared" si="21"/>
        <v>水中攪拌機</v>
      </c>
      <c r="M255" s="17" t="str">
        <f t="shared" si="22"/>
        <v>反応タンク設備水中攪拌機</v>
      </c>
      <c r="N255" s="149" t="e">
        <f>COUNTIF(#REF!,'固定資産整理簿'!M255)</f>
        <v>#REF!</v>
      </c>
      <c r="O255" s="17">
        <f t="shared" si="18"/>
        <v>20</v>
      </c>
      <c r="P255" s="17" t="str">
        <f t="shared" si="19"/>
        <v>機械設備</v>
      </c>
      <c r="Q255" s="17">
        <f>COUNTIF('資産区分'!$A$2:$A$13,'固定資産整理簿'!P255)</f>
        <v>1</v>
      </c>
    </row>
    <row r="256" spans="2:17" ht="13.5" customHeight="1">
      <c r="B256" s="75" t="s">
        <v>455</v>
      </c>
      <c r="C256" s="73" t="s">
        <v>460</v>
      </c>
      <c r="D256" s="75" t="s">
        <v>462</v>
      </c>
      <c r="E256" s="77">
        <v>20</v>
      </c>
      <c r="F256" s="76" t="s">
        <v>453</v>
      </c>
      <c r="G256" s="75" t="s">
        <v>487</v>
      </c>
      <c r="H256" s="74" t="s">
        <v>122</v>
      </c>
      <c r="I256" s="73" t="s">
        <v>129</v>
      </c>
      <c r="K256" s="17" t="str">
        <f t="shared" si="20"/>
        <v>反応タンク設備</v>
      </c>
      <c r="L256" s="17" t="str">
        <f t="shared" si="21"/>
        <v>膜ユニット</v>
      </c>
      <c r="M256" s="17" t="str">
        <f t="shared" si="22"/>
        <v>反応タンク設備膜ユニット</v>
      </c>
      <c r="N256" s="149" t="e">
        <f>COUNTIF(#REF!,'固定資産整理簿'!M256)</f>
        <v>#REF!</v>
      </c>
      <c r="O256" s="17">
        <f t="shared" si="18"/>
        <v>20</v>
      </c>
      <c r="P256" s="17" t="str">
        <f t="shared" si="19"/>
        <v>機械設備</v>
      </c>
      <c r="Q256" s="17">
        <f>COUNTIF('資産区分'!$A$2:$A$13,'固定資産整理簿'!P256)</f>
        <v>1</v>
      </c>
    </row>
    <row r="257" spans="2:17" ht="13.5" customHeight="1">
      <c r="B257" s="75" t="s">
        <v>455</v>
      </c>
      <c r="C257" s="73" t="s">
        <v>460</v>
      </c>
      <c r="D257" s="75" t="s">
        <v>462</v>
      </c>
      <c r="E257" s="77">
        <v>20</v>
      </c>
      <c r="F257" s="76" t="s">
        <v>453</v>
      </c>
      <c r="G257" s="75" t="s">
        <v>487</v>
      </c>
      <c r="H257" s="74" t="s">
        <v>122</v>
      </c>
      <c r="I257" s="73" t="s">
        <v>130</v>
      </c>
      <c r="K257" s="17" t="str">
        <f t="shared" si="20"/>
        <v>反応タンク設備</v>
      </c>
      <c r="L257" s="17" t="str">
        <f t="shared" si="21"/>
        <v>回転円盤</v>
      </c>
      <c r="M257" s="17" t="str">
        <f t="shared" si="22"/>
        <v>反応タンク設備回転円盤</v>
      </c>
      <c r="N257" s="149" t="e">
        <f>COUNTIF(#REF!,'固定資産整理簿'!M257)</f>
        <v>#REF!</v>
      </c>
      <c r="O257" s="17">
        <f t="shared" si="18"/>
        <v>20</v>
      </c>
      <c r="P257" s="17" t="str">
        <f t="shared" si="19"/>
        <v>機械設備</v>
      </c>
      <c r="Q257" s="17">
        <f>COUNTIF('資産区分'!$A$2:$A$13,'固定資産整理簿'!P257)</f>
        <v>1</v>
      </c>
    </row>
    <row r="258" spans="2:17" ht="13.5" customHeight="1">
      <c r="B258" s="75" t="s">
        <v>455</v>
      </c>
      <c r="C258" s="73" t="s">
        <v>460</v>
      </c>
      <c r="D258" s="75" t="s">
        <v>462</v>
      </c>
      <c r="E258" s="77">
        <v>20</v>
      </c>
      <c r="F258" s="76" t="s">
        <v>453</v>
      </c>
      <c r="G258" s="75" t="s">
        <v>487</v>
      </c>
      <c r="H258" s="74" t="s">
        <v>122</v>
      </c>
      <c r="I258" s="73" t="s">
        <v>131</v>
      </c>
      <c r="K258" s="17" t="str">
        <f t="shared" si="20"/>
        <v>反応タンク設備</v>
      </c>
      <c r="L258" s="17" t="str">
        <f t="shared" si="21"/>
        <v>散水機</v>
      </c>
      <c r="M258" s="17" t="str">
        <f t="shared" si="22"/>
        <v>反応タンク設備散水機</v>
      </c>
      <c r="N258" s="149" t="e">
        <f>COUNTIF(#REF!,'固定資産整理簿'!M258)</f>
        <v>#REF!</v>
      </c>
      <c r="O258" s="17">
        <f t="shared" si="18"/>
        <v>20</v>
      </c>
      <c r="P258" s="17" t="str">
        <f t="shared" si="19"/>
        <v>機械設備</v>
      </c>
      <c r="Q258" s="17">
        <f>COUNTIF('資産区分'!$A$2:$A$13,'固定資産整理簿'!P258)</f>
        <v>1</v>
      </c>
    </row>
    <row r="259" spans="2:17" ht="13.5" customHeight="1">
      <c r="B259" s="75" t="s">
        <v>455</v>
      </c>
      <c r="C259" s="73" t="s">
        <v>460</v>
      </c>
      <c r="D259" s="75" t="s">
        <v>462</v>
      </c>
      <c r="E259" s="77">
        <v>20</v>
      </c>
      <c r="F259" s="76" t="s">
        <v>453</v>
      </c>
      <c r="G259" s="75" t="s">
        <v>487</v>
      </c>
      <c r="H259" s="74" t="s">
        <v>122</v>
      </c>
      <c r="I259" s="73" t="s">
        <v>121</v>
      </c>
      <c r="K259" s="17" t="str">
        <f t="shared" si="20"/>
        <v>反応タンク設備</v>
      </c>
      <c r="L259" s="17" t="str">
        <f t="shared" si="21"/>
        <v>汚泥ポンプ</v>
      </c>
      <c r="M259" s="17" t="str">
        <f t="shared" si="22"/>
        <v>反応タンク設備汚泥ポンプ</v>
      </c>
      <c r="N259" s="149" t="e">
        <f>COUNTIF(#REF!,'固定資産整理簿'!M259)</f>
        <v>#REF!</v>
      </c>
      <c r="O259" s="17">
        <f t="shared" si="18"/>
        <v>20</v>
      </c>
      <c r="P259" s="17" t="str">
        <f t="shared" si="19"/>
        <v>機械設備</v>
      </c>
      <c r="Q259" s="17">
        <f>COUNTIF('資産区分'!$A$2:$A$13,'固定資産整理簿'!P259)</f>
        <v>1</v>
      </c>
    </row>
    <row r="260" spans="2:17" ht="13.5" customHeight="1">
      <c r="B260" s="75" t="s">
        <v>455</v>
      </c>
      <c r="C260" s="73" t="s">
        <v>460</v>
      </c>
      <c r="D260" s="75" t="s">
        <v>462</v>
      </c>
      <c r="E260" s="77">
        <v>20</v>
      </c>
      <c r="F260" s="76" t="s">
        <v>453</v>
      </c>
      <c r="G260" s="75" t="s">
        <v>487</v>
      </c>
      <c r="H260" s="74" t="s">
        <v>122</v>
      </c>
      <c r="I260" s="73" t="s">
        <v>132</v>
      </c>
      <c r="K260" s="17" t="str">
        <f t="shared" si="20"/>
        <v>反応タンク設備</v>
      </c>
      <c r="L260" s="17" t="str">
        <f t="shared" si="21"/>
        <v>上澄水排出装置</v>
      </c>
      <c r="M260" s="17" t="str">
        <f t="shared" si="22"/>
        <v>反応タンク設備上澄水排出装置</v>
      </c>
      <c r="N260" s="149" t="e">
        <f>COUNTIF(#REF!,'固定資産整理簿'!M260)</f>
        <v>#REF!</v>
      </c>
      <c r="O260" s="17">
        <f t="shared" si="18"/>
        <v>20</v>
      </c>
      <c r="P260" s="17" t="str">
        <f t="shared" si="19"/>
        <v>機械設備</v>
      </c>
      <c r="Q260" s="17">
        <f>COUNTIF('資産区分'!$A$2:$A$13,'固定資産整理簿'!P260)</f>
        <v>1</v>
      </c>
    </row>
    <row r="261" spans="2:17" ht="13.5" customHeight="1">
      <c r="B261" s="75" t="s">
        <v>455</v>
      </c>
      <c r="C261" s="73" t="s">
        <v>460</v>
      </c>
      <c r="D261" s="75" t="s">
        <v>462</v>
      </c>
      <c r="E261" s="77">
        <v>20</v>
      </c>
      <c r="F261" s="76" t="s">
        <v>453</v>
      </c>
      <c r="G261" s="75" t="s">
        <v>487</v>
      </c>
      <c r="H261" s="74" t="s">
        <v>122</v>
      </c>
      <c r="I261" s="87" t="s">
        <v>334</v>
      </c>
      <c r="K261" s="17" t="str">
        <f t="shared" si="20"/>
        <v>反応タンク設備</v>
      </c>
      <c r="L261" s="17" t="str">
        <f t="shared" si="21"/>
        <v>酸素発生装置</v>
      </c>
      <c r="M261" s="17" t="str">
        <f t="shared" si="22"/>
        <v>反応タンク設備酸素発生装置</v>
      </c>
      <c r="N261" s="149" t="e">
        <f>COUNTIF(#REF!,'固定資産整理簿'!M261)</f>
        <v>#REF!</v>
      </c>
      <c r="O261" s="17">
        <f t="shared" si="18"/>
        <v>20</v>
      </c>
      <c r="P261" s="17" t="str">
        <f t="shared" si="19"/>
        <v>機械設備</v>
      </c>
      <c r="Q261" s="17">
        <f>COUNTIF('資産区分'!$A$2:$A$13,'固定資産整理簿'!P261)</f>
        <v>1</v>
      </c>
    </row>
    <row r="262" spans="2:17" ht="13.5" customHeight="1">
      <c r="B262" s="75" t="s">
        <v>455</v>
      </c>
      <c r="C262" s="73" t="s">
        <v>460</v>
      </c>
      <c r="D262" s="75" t="s">
        <v>462</v>
      </c>
      <c r="E262" s="77">
        <v>20</v>
      </c>
      <c r="F262" s="76" t="s">
        <v>453</v>
      </c>
      <c r="G262" s="75" t="s">
        <v>487</v>
      </c>
      <c r="H262" s="74" t="s">
        <v>122</v>
      </c>
      <c r="I262" s="73" t="s">
        <v>133</v>
      </c>
      <c r="K262" s="17" t="str">
        <f t="shared" si="20"/>
        <v>反応タンク設備</v>
      </c>
      <c r="L262" s="17" t="str">
        <f t="shared" si="21"/>
        <v>散気装置</v>
      </c>
      <c r="M262" s="17" t="str">
        <f t="shared" si="22"/>
        <v>反応タンク設備散気装置</v>
      </c>
      <c r="N262" s="149" t="e">
        <f>COUNTIF(#REF!,'固定資産整理簿'!M262)</f>
        <v>#REF!</v>
      </c>
      <c r="O262" s="17">
        <f aca="true" t="shared" si="23" ref="O262:O325">E262</f>
        <v>20</v>
      </c>
      <c r="P262" s="17" t="str">
        <f aca="true" t="shared" si="24" ref="P262:P325">C262</f>
        <v>機械設備</v>
      </c>
      <c r="Q262" s="17">
        <f>COUNTIF('資産区分'!$A$2:$A$13,'固定資産整理簿'!P262)</f>
        <v>1</v>
      </c>
    </row>
    <row r="263" spans="2:17" ht="13.5" customHeight="1">
      <c r="B263" s="70" t="s">
        <v>455</v>
      </c>
      <c r="C263" s="68" t="s">
        <v>460</v>
      </c>
      <c r="D263" s="70" t="s">
        <v>462</v>
      </c>
      <c r="E263" s="72">
        <v>20</v>
      </c>
      <c r="F263" s="71" t="s">
        <v>453</v>
      </c>
      <c r="G263" s="70" t="s">
        <v>487</v>
      </c>
      <c r="H263" s="69" t="s">
        <v>122</v>
      </c>
      <c r="I263" s="68" t="s">
        <v>134</v>
      </c>
      <c r="K263" s="17" t="str">
        <f t="shared" si="20"/>
        <v>反応タンク設備</v>
      </c>
      <c r="L263" s="17" t="str">
        <f t="shared" si="21"/>
        <v>膜カートリッジ</v>
      </c>
      <c r="M263" s="17" t="str">
        <f t="shared" si="22"/>
        <v>反応タンク設備膜カートリッジ</v>
      </c>
      <c r="N263" s="149" t="e">
        <f>COUNTIF(#REF!,'固定資産整理簿'!M263)</f>
        <v>#REF!</v>
      </c>
      <c r="O263" s="17">
        <f t="shared" si="23"/>
        <v>20</v>
      </c>
      <c r="P263" s="17" t="str">
        <f t="shared" si="24"/>
        <v>機械設備</v>
      </c>
      <c r="Q263" s="17">
        <f>COUNTIF('資産区分'!$A$2:$A$13,'固定資産整理簿'!P263)</f>
        <v>1</v>
      </c>
    </row>
    <row r="264" spans="2:17" ht="13.5" customHeight="1">
      <c r="B264" s="80" t="s">
        <v>455</v>
      </c>
      <c r="C264" s="78" t="s">
        <v>460</v>
      </c>
      <c r="D264" s="80" t="s">
        <v>462</v>
      </c>
      <c r="E264" s="82">
        <v>20</v>
      </c>
      <c r="F264" s="81" t="s">
        <v>453</v>
      </c>
      <c r="G264" s="80" t="s">
        <v>487</v>
      </c>
      <c r="H264" s="79" t="s">
        <v>135</v>
      </c>
      <c r="I264" s="78" t="s">
        <v>116</v>
      </c>
      <c r="K264" s="17" t="str">
        <f t="shared" si="20"/>
        <v>最終沈殿池設備</v>
      </c>
      <c r="L264" s="17" t="str">
        <f t="shared" si="21"/>
        <v>汚泥かき寄せ機</v>
      </c>
      <c r="M264" s="17" t="str">
        <f t="shared" si="22"/>
        <v>最終沈殿池設備汚泥かき寄せ機</v>
      </c>
      <c r="N264" s="149" t="e">
        <f>COUNTIF(#REF!,'固定資産整理簿'!M264)</f>
        <v>#REF!</v>
      </c>
      <c r="O264" s="17">
        <f t="shared" si="23"/>
        <v>20</v>
      </c>
      <c r="P264" s="17" t="str">
        <f t="shared" si="24"/>
        <v>機械設備</v>
      </c>
      <c r="Q264" s="17">
        <f>COUNTIF('資産区分'!$A$2:$A$13,'固定資産整理簿'!P264)</f>
        <v>1</v>
      </c>
    </row>
    <row r="265" spans="2:17" ht="13.5" customHeight="1">
      <c r="B265" s="75" t="s">
        <v>455</v>
      </c>
      <c r="C265" s="73" t="s">
        <v>460</v>
      </c>
      <c r="D265" s="75" t="s">
        <v>462</v>
      </c>
      <c r="E265" s="77">
        <v>20</v>
      </c>
      <c r="F265" s="76" t="s">
        <v>453</v>
      </c>
      <c r="G265" s="75" t="s">
        <v>487</v>
      </c>
      <c r="H265" s="74" t="s">
        <v>135</v>
      </c>
      <c r="I265" s="73" t="s">
        <v>118</v>
      </c>
      <c r="K265" s="17" t="str">
        <f t="shared" si="20"/>
        <v>最終沈殿池設備</v>
      </c>
      <c r="L265" s="17" t="str">
        <f t="shared" si="21"/>
        <v>スカム除去装置</v>
      </c>
      <c r="M265" s="17" t="str">
        <f t="shared" si="22"/>
        <v>最終沈殿池設備スカム除去装置</v>
      </c>
      <c r="N265" s="149" t="e">
        <f>COUNTIF(#REF!,'固定資産整理簿'!M265)</f>
        <v>#REF!</v>
      </c>
      <c r="O265" s="17">
        <f t="shared" si="23"/>
        <v>20</v>
      </c>
      <c r="P265" s="17" t="str">
        <f t="shared" si="24"/>
        <v>機械設備</v>
      </c>
      <c r="Q265" s="17">
        <f>COUNTIF('資産区分'!$A$2:$A$13,'固定資産整理簿'!P265)</f>
        <v>1</v>
      </c>
    </row>
    <row r="266" spans="2:17" ht="13.5" customHeight="1">
      <c r="B266" s="75" t="s">
        <v>455</v>
      </c>
      <c r="C266" s="73" t="s">
        <v>460</v>
      </c>
      <c r="D266" s="75" t="s">
        <v>462</v>
      </c>
      <c r="E266" s="77">
        <v>20</v>
      </c>
      <c r="F266" s="76" t="s">
        <v>453</v>
      </c>
      <c r="G266" s="75" t="s">
        <v>487</v>
      </c>
      <c r="H266" s="74" t="s">
        <v>135</v>
      </c>
      <c r="I266" s="73" t="s">
        <v>119</v>
      </c>
      <c r="K266" s="17" t="str">
        <f aca="true" t="shared" si="25" ref="K266:K329">H266</f>
        <v>最終沈殿池設備</v>
      </c>
      <c r="L266" s="17" t="str">
        <f aca="true" t="shared" si="26" ref="L266:L329">I266</f>
        <v>スカム分離機</v>
      </c>
      <c r="M266" s="17" t="str">
        <f aca="true" t="shared" si="27" ref="M266:M329">K266&amp;L266</f>
        <v>最終沈殿池設備スカム分離機</v>
      </c>
      <c r="N266" s="149" t="e">
        <f>COUNTIF(#REF!,'固定資産整理簿'!M266)</f>
        <v>#REF!</v>
      </c>
      <c r="O266" s="17">
        <f t="shared" si="23"/>
        <v>20</v>
      </c>
      <c r="P266" s="17" t="str">
        <f t="shared" si="24"/>
        <v>機械設備</v>
      </c>
      <c r="Q266" s="17">
        <f>COUNTIF('資産区分'!$A$2:$A$13,'固定資産整理簿'!P266)</f>
        <v>1</v>
      </c>
    </row>
    <row r="267" spans="2:17" ht="13.5" customHeight="1">
      <c r="B267" s="75" t="s">
        <v>455</v>
      </c>
      <c r="C267" s="73" t="s">
        <v>460</v>
      </c>
      <c r="D267" s="75" t="s">
        <v>462</v>
      </c>
      <c r="E267" s="77">
        <v>20</v>
      </c>
      <c r="F267" s="76" t="s">
        <v>453</v>
      </c>
      <c r="G267" s="75" t="s">
        <v>487</v>
      </c>
      <c r="H267" s="74" t="s">
        <v>135</v>
      </c>
      <c r="I267" s="73" t="s">
        <v>120</v>
      </c>
      <c r="K267" s="17" t="str">
        <f t="shared" si="25"/>
        <v>最終沈殿池設備</v>
      </c>
      <c r="L267" s="17" t="str">
        <f t="shared" si="26"/>
        <v>スカム移送ポンプ</v>
      </c>
      <c r="M267" s="17" t="str">
        <f t="shared" si="27"/>
        <v>最終沈殿池設備スカム移送ポンプ</v>
      </c>
      <c r="N267" s="149" t="e">
        <f>COUNTIF(#REF!,'固定資産整理簿'!M267)</f>
        <v>#REF!</v>
      </c>
      <c r="O267" s="17">
        <f t="shared" si="23"/>
        <v>20</v>
      </c>
      <c r="P267" s="17" t="str">
        <f t="shared" si="24"/>
        <v>機械設備</v>
      </c>
      <c r="Q267" s="17">
        <f>COUNTIF('資産区分'!$A$2:$A$13,'固定資産整理簿'!P267)</f>
        <v>1</v>
      </c>
    </row>
    <row r="268" spans="2:17" ht="13.5" customHeight="1">
      <c r="B268" s="75" t="s">
        <v>455</v>
      </c>
      <c r="C268" s="73" t="s">
        <v>460</v>
      </c>
      <c r="D268" s="75" t="s">
        <v>462</v>
      </c>
      <c r="E268" s="77">
        <v>20</v>
      </c>
      <c r="F268" s="76" t="s">
        <v>453</v>
      </c>
      <c r="G268" s="75" t="s">
        <v>487</v>
      </c>
      <c r="H268" s="74" t="s">
        <v>135</v>
      </c>
      <c r="I268" s="73" t="s">
        <v>136</v>
      </c>
      <c r="K268" s="17" t="str">
        <f t="shared" si="25"/>
        <v>最終沈殿池設備</v>
      </c>
      <c r="L268" s="17" t="str">
        <f t="shared" si="26"/>
        <v>返送汚泥ポンプ</v>
      </c>
      <c r="M268" s="17" t="str">
        <f t="shared" si="27"/>
        <v>最終沈殿池設備返送汚泥ポンプ</v>
      </c>
      <c r="N268" s="149" t="e">
        <f>COUNTIF(#REF!,'固定資産整理簿'!M268)</f>
        <v>#REF!</v>
      </c>
      <c r="O268" s="17">
        <f t="shared" si="23"/>
        <v>20</v>
      </c>
      <c r="P268" s="17" t="str">
        <f t="shared" si="24"/>
        <v>機械設備</v>
      </c>
      <c r="Q268" s="17">
        <f>COUNTIF('資産区分'!$A$2:$A$13,'固定資産整理簿'!P268)</f>
        <v>1</v>
      </c>
    </row>
    <row r="269" spans="2:17" ht="13.5" customHeight="1">
      <c r="B269" s="75" t="s">
        <v>455</v>
      </c>
      <c r="C269" s="73" t="s">
        <v>460</v>
      </c>
      <c r="D269" s="75" t="s">
        <v>462</v>
      </c>
      <c r="E269" s="77">
        <v>20</v>
      </c>
      <c r="F269" s="76" t="s">
        <v>453</v>
      </c>
      <c r="G269" s="75" t="s">
        <v>487</v>
      </c>
      <c r="H269" s="74" t="s">
        <v>135</v>
      </c>
      <c r="I269" s="73" t="s">
        <v>137</v>
      </c>
      <c r="K269" s="17" t="str">
        <f t="shared" si="25"/>
        <v>最終沈殿池設備</v>
      </c>
      <c r="L269" s="17" t="str">
        <f t="shared" si="26"/>
        <v>余剰汚泥ポンプ</v>
      </c>
      <c r="M269" s="17" t="str">
        <f t="shared" si="27"/>
        <v>最終沈殿池設備余剰汚泥ポンプ</v>
      </c>
      <c r="N269" s="149" t="e">
        <f>COUNTIF(#REF!,'固定資産整理簿'!M269)</f>
        <v>#REF!</v>
      </c>
      <c r="O269" s="17">
        <f t="shared" si="23"/>
        <v>20</v>
      </c>
      <c r="P269" s="17" t="str">
        <f t="shared" si="24"/>
        <v>機械設備</v>
      </c>
      <c r="Q269" s="17">
        <f>COUNTIF('資産区分'!$A$2:$A$13,'固定資産整理簿'!P269)</f>
        <v>1</v>
      </c>
    </row>
    <row r="270" spans="2:17" ht="13.5" customHeight="1">
      <c r="B270" s="70" t="s">
        <v>455</v>
      </c>
      <c r="C270" s="68" t="s">
        <v>460</v>
      </c>
      <c r="D270" s="70" t="s">
        <v>462</v>
      </c>
      <c r="E270" s="72">
        <v>20</v>
      </c>
      <c r="F270" s="71" t="s">
        <v>453</v>
      </c>
      <c r="G270" s="70" t="s">
        <v>487</v>
      </c>
      <c r="H270" s="69" t="s">
        <v>135</v>
      </c>
      <c r="I270" s="68" t="s">
        <v>138</v>
      </c>
      <c r="K270" s="17" t="str">
        <f t="shared" si="25"/>
        <v>最終沈殿池設備</v>
      </c>
      <c r="L270" s="17" t="str">
        <f t="shared" si="26"/>
        <v>テレスコープ弁</v>
      </c>
      <c r="M270" s="17" t="str">
        <f t="shared" si="27"/>
        <v>最終沈殿池設備テレスコープ弁</v>
      </c>
      <c r="N270" s="149" t="e">
        <f>COUNTIF(#REF!,'固定資産整理簿'!M270)</f>
        <v>#REF!</v>
      </c>
      <c r="O270" s="17">
        <f t="shared" si="23"/>
        <v>20</v>
      </c>
      <c r="P270" s="17" t="str">
        <f t="shared" si="24"/>
        <v>機械設備</v>
      </c>
      <c r="Q270" s="17">
        <f>COUNTIF('資産区分'!$A$2:$A$13,'固定資産整理簿'!P270)</f>
        <v>1</v>
      </c>
    </row>
    <row r="271" spans="2:17" ht="13.5" customHeight="1">
      <c r="B271" s="111" t="s">
        <v>455</v>
      </c>
      <c r="C271" s="112" t="s">
        <v>460</v>
      </c>
      <c r="D271" s="111" t="s">
        <v>491</v>
      </c>
      <c r="E271" s="110">
        <v>10</v>
      </c>
      <c r="F271" s="109" t="s">
        <v>453</v>
      </c>
      <c r="G271" s="80" t="s">
        <v>487</v>
      </c>
      <c r="H271" s="79" t="s">
        <v>11</v>
      </c>
      <c r="I271" s="78" t="s">
        <v>139</v>
      </c>
      <c r="K271" s="17" t="str">
        <f t="shared" si="25"/>
        <v>消毒設備</v>
      </c>
      <c r="L271" s="17" t="str">
        <f t="shared" si="26"/>
        <v>薬品貯留タンク</v>
      </c>
      <c r="M271" s="17" t="str">
        <f t="shared" si="27"/>
        <v>消毒設備薬品貯留タンク</v>
      </c>
      <c r="N271" s="149" t="e">
        <f>COUNTIF(#REF!,'固定資産整理簿'!M271)</f>
        <v>#REF!</v>
      </c>
      <c r="O271" s="17">
        <f t="shared" si="23"/>
        <v>10</v>
      </c>
      <c r="P271" s="17" t="str">
        <f t="shared" si="24"/>
        <v>機械設備</v>
      </c>
      <c r="Q271" s="17">
        <f>COUNTIF('資産区分'!$A$2:$A$13,'固定資産整理簿'!P271)</f>
        <v>1</v>
      </c>
    </row>
    <row r="272" spans="2:17" ht="13.5" customHeight="1">
      <c r="B272" s="107" t="s">
        <v>455</v>
      </c>
      <c r="C272" s="108" t="s">
        <v>460</v>
      </c>
      <c r="D272" s="107" t="s">
        <v>491</v>
      </c>
      <c r="E272" s="106">
        <v>10</v>
      </c>
      <c r="F272" s="105" t="s">
        <v>453</v>
      </c>
      <c r="G272" s="75" t="s">
        <v>487</v>
      </c>
      <c r="H272" s="74" t="s">
        <v>11</v>
      </c>
      <c r="I272" s="73" t="s">
        <v>140</v>
      </c>
      <c r="K272" s="17" t="str">
        <f t="shared" si="25"/>
        <v>消毒設備</v>
      </c>
      <c r="L272" s="17" t="str">
        <f t="shared" si="26"/>
        <v>薬品注入機</v>
      </c>
      <c r="M272" s="17" t="str">
        <f t="shared" si="27"/>
        <v>消毒設備薬品注入機</v>
      </c>
      <c r="N272" s="149" t="e">
        <f>COUNTIF(#REF!,'固定資産整理簿'!M272)</f>
        <v>#REF!</v>
      </c>
      <c r="O272" s="17">
        <f t="shared" si="23"/>
        <v>10</v>
      </c>
      <c r="P272" s="17" t="str">
        <f t="shared" si="24"/>
        <v>機械設備</v>
      </c>
      <c r="Q272" s="17">
        <f>COUNTIF('資産区分'!$A$2:$A$13,'固定資産整理簿'!P272)</f>
        <v>1</v>
      </c>
    </row>
    <row r="273" spans="2:17" ht="13.5" customHeight="1">
      <c r="B273" s="107" t="s">
        <v>455</v>
      </c>
      <c r="C273" s="108" t="s">
        <v>460</v>
      </c>
      <c r="D273" s="107" t="s">
        <v>491</v>
      </c>
      <c r="E273" s="106">
        <v>10</v>
      </c>
      <c r="F273" s="105" t="s">
        <v>453</v>
      </c>
      <c r="G273" s="75" t="s">
        <v>487</v>
      </c>
      <c r="H273" s="74" t="s">
        <v>11</v>
      </c>
      <c r="I273" s="73" t="s">
        <v>141</v>
      </c>
      <c r="K273" s="17" t="str">
        <f t="shared" si="25"/>
        <v>消毒設備</v>
      </c>
      <c r="L273" s="17" t="str">
        <f t="shared" si="26"/>
        <v>塩素ガス中和装置</v>
      </c>
      <c r="M273" s="17" t="str">
        <f t="shared" si="27"/>
        <v>消毒設備塩素ガス中和装置</v>
      </c>
      <c r="N273" s="149" t="e">
        <f>COUNTIF(#REF!,'固定資産整理簿'!M273)</f>
        <v>#REF!</v>
      </c>
      <c r="O273" s="17">
        <f t="shared" si="23"/>
        <v>10</v>
      </c>
      <c r="P273" s="17" t="str">
        <f t="shared" si="24"/>
        <v>機械設備</v>
      </c>
      <c r="Q273" s="17">
        <f>COUNTIF('資産区分'!$A$2:$A$13,'固定資産整理簿'!P273)</f>
        <v>1</v>
      </c>
    </row>
    <row r="274" spans="2:17" ht="13.5" customHeight="1">
      <c r="B274" s="107" t="s">
        <v>455</v>
      </c>
      <c r="C274" s="108" t="s">
        <v>460</v>
      </c>
      <c r="D274" s="107" t="s">
        <v>491</v>
      </c>
      <c r="E274" s="106">
        <v>10</v>
      </c>
      <c r="F274" s="105" t="s">
        <v>453</v>
      </c>
      <c r="G274" s="75" t="s">
        <v>487</v>
      </c>
      <c r="H274" s="74" t="s">
        <v>11</v>
      </c>
      <c r="I274" s="73" t="s">
        <v>142</v>
      </c>
      <c r="K274" s="17" t="str">
        <f t="shared" si="25"/>
        <v>消毒設備</v>
      </c>
      <c r="L274" s="17" t="str">
        <f t="shared" si="26"/>
        <v>紫外線滅菌装置</v>
      </c>
      <c r="M274" s="17" t="str">
        <f t="shared" si="27"/>
        <v>消毒設備紫外線滅菌装置</v>
      </c>
      <c r="N274" s="149" t="e">
        <f>COUNTIF(#REF!,'固定資産整理簿'!M274)</f>
        <v>#REF!</v>
      </c>
      <c r="O274" s="17">
        <f t="shared" si="23"/>
        <v>10</v>
      </c>
      <c r="P274" s="17" t="str">
        <f t="shared" si="24"/>
        <v>機械設備</v>
      </c>
      <c r="Q274" s="17">
        <f>COUNTIF('資産区分'!$A$2:$A$13,'固定資産整理簿'!P274)</f>
        <v>1</v>
      </c>
    </row>
    <row r="275" spans="2:17" ht="13.5" customHeight="1">
      <c r="B275" s="107" t="s">
        <v>455</v>
      </c>
      <c r="C275" s="108" t="s">
        <v>460</v>
      </c>
      <c r="D275" s="107" t="s">
        <v>491</v>
      </c>
      <c r="E275" s="106">
        <v>10</v>
      </c>
      <c r="F275" s="105" t="s">
        <v>453</v>
      </c>
      <c r="G275" s="75" t="s">
        <v>487</v>
      </c>
      <c r="H275" s="74" t="s">
        <v>11</v>
      </c>
      <c r="I275" s="73" t="s">
        <v>143</v>
      </c>
      <c r="K275" s="17" t="str">
        <f t="shared" si="25"/>
        <v>消毒設備</v>
      </c>
      <c r="L275" s="17" t="str">
        <f t="shared" si="26"/>
        <v>オゾン発生装置</v>
      </c>
      <c r="M275" s="17" t="str">
        <f t="shared" si="27"/>
        <v>消毒設備オゾン発生装置</v>
      </c>
      <c r="N275" s="149" t="e">
        <f>COUNTIF(#REF!,'固定資産整理簿'!M275)</f>
        <v>#REF!</v>
      </c>
      <c r="O275" s="17">
        <f t="shared" si="23"/>
        <v>10</v>
      </c>
      <c r="P275" s="17" t="str">
        <f t="shared" si="24"/>
        <v>機械設備</v>
      </c>
      <c r="Q275" s="17">
        <f>COUNTIF('資産区分'!$A$2:$A$13,'固定資産整理簿'!P275)</f>
        <v>1</v>
      </c>
    </row>
    <row r="276" spans="2:17" ht="13.5" customHeight="1">
      <c r="B276" s="107" t="s">
        <v>455</v>
      </c>
      <c r="C276" s="108" t="s">
        <v>460</v>
      </c>
      <c r="D276" s="107" t="s">
        <v>491</v>
      </c>
      <c r="E276" s="106">
        <v>10</v>
      </c>
      <c r="F276" s="105" t="s">
        <v>453</v>
      </c>
      <c r="G276" s="75" t="s">
        <v>487</v>
      </c>
      <c r="H276" s="74" t="s">
        <v>11</v>
      </c>
      <c r="I276" s="73" t="s">
        <v>144</v>
      </c>
      <c r="K276" s="17" t="str">
        <f t="shared" si="25"/>
        <v>消毒設備</v>
      </c>
      <c r="L276" s="17" t="str">
        <f t="shared" si="26"/>
        <v>排オゾン処置装置</v>
      </c>
      <c r="M276" s="17" t="str">
        <f t="shared" si="27"/>
        <v>消毒設備排オゾン処置装置</v>
      </c>
      <c r="N276" s="149" t="e">
        <f>COUNTIF(#REF!,'固定資産整理簿'!M276)</f>
        <v>#REF!</v>
      </c>
      <c r="O276" s="17">
        <f t="shared" si="23"/>
        <v>10</v>
      </c>
      <c r="P276" s="17" t="str">
        <f t="shared" si="24"/>
        <v>機械設備</v>
      </c>
      <c r="Q276" s="17">
        <f>COUNTIF('資産区分'!$A$2:$A$13,'固定資産整理簿'!P276)</f>
        <v>1</v>
      </c>
    </row>
    <row r="277" spans="2:17" ht="13.5" customHeight="1">
      <c r="B277" s="103" t="s">
        <v>455</v>
      </c>
      <c r="C277" s="104" t="s">
        <v>460</v>
      </c>
      <c r="D277" s="103" t="s">
        <v>491</v>
      </c>
      <c r="E277" s="102">
        <v>10</v>
      </c>
      <c r="F277" s="101" t="s">
        <v>453</v>
      </c>
      <c r="G277" s="70" t="s">
        <v>487</v>
      </c>
      <c r="H277" s="69" t="s">
        <v>11</v>
      </c>
      <c r="I277" s="68" t="s">
        <v>490</v>
      </c>
      <c r="K277" s="17" t="str">
        <f t="shared" si="25"/>
        <v>消毒設備</v>
      </c>
      <c r="L277" s="17" t="str">
        <f t="shared" si="26"/>
        <v>反応タンク（鋼板製）</v>
      </c>
      <c r="M277" s="17" t="str">
        <f t="shared" si="27"/>
        <v>消毒設備反応タンク（鋼板製）</v>
      </c>
      <c r="N277" s="149" t="e">
        <f>COUNTIF(#REF!,'固定資産整理簿'!M277)</f>
        <v>#REF!</v>
      </c>
      <c r="O277" s="17">
        <f t="shared" si="23"/>
        <v>10</v>
      </c>
      <c r="P277" s="17" t="str">
        <f t="shared" si="24"/>
        <v>機械設備</v>
      </c>
      <c r="Q277" s="17">
        <f>COUNTIF('資産区分'!$A$2:$A$13,'固定資産整理簿'!P277)</f>
        <v>1</v>
      </c>
    </row>
    <row r="278" spans="2:17" ht="13.5" customHeight="1">
      <c r="B278" s="80" t="s">
        <v>455</v>
      </c>
      <c r="C278" s="78" t="s">
        <v>460</v>
      </c>
      <c r="D278" s="80" t="s">
        <v>462</v>
      </c>
      <c r="E278" s="82">
        <v>20</v>
      </c>
      <c r="F278" s="81" t="s">
        <v>453</v>
      </c>
      <c r="G278" s="80" t="s">
        <v>487</v>
      </c>
      <c r="H278" s="79" t="s">
        <v>145</v>
      </c>
      <c r="I278" s="78" t="s">
        <v>489</v>
      </c>
      <c r="K278" s="17" t="str">
        <f t="shared" si="25"/>
        <v>用水設備</v>
      </c>
      <c r="L278" s="17" t="str">
        <f t="shared" si="26"/>
        <v>マイクロストレーナ</v>
      </c>
      <c r="M278" s="17" t="str">
        <f t="shared" si="27"/>
        <v>用水設備マイクロストレーナ</v>
      </c>
      <c r="N278" s="149" t="e">
        <f>COUNTIF(#REF!,'固定資産整理簿'!M278)</f>
        <v>#REF!</v>
      </c>
      <c r="O278" s="17">
        <f t="shared" si="23"/>
        <v>20</v>
      </c>
      <c r="P278" s="17" t="str">
        <f t="shared" si="24"/>
        <v>機械設備</v>
      </c>
      <c r="Q278" s="17">
        <f>COUNTIF('資産区分'!$A$2:$A$13,'固定資産整理簿'!P278)</f>
        <v>1</v>
      </c>
    </row>
    <row r="279" spans="2:17" ht="13.5" customHeight="1">
      <c r="B279" s="75" t="s">
        <v>455</v>
      </c>
      <c r="C279" s="73" t="s">
        <v>460</v>
      </c>
      <c r="D279" s="75" t="s">
        <v>462</v>
      </c>
      <c r="E279" s="77">
        <v>20</v>
      </c>
      <c r="F279" s="76" t="s">
        <v>453</v>
      </c>
      <c r="G279" s="75" t="s">
        <v>487</v>
      </c>
      <c r="H279" s="74" t="s">
        <v>145</v>
      </c>
      <c r="I279" s="73" t="s">
        <v>146</v>
      </c>
      <c r="K279" s="17" t="str">
        <f t="shared" si="25"/>
        <v>用水設備</v>
      </c>
      <c r="L279" s="17" t="str">
        <f t="shared" si="26"/>
        <v>自動洗浄ストレーナ</v>
      </c>
      <c r="M279" s="17" t="str">
        <f t="shared" si="27"/>
        <v>用水設備自動洗浄ストレーナ</v>
      </c>
      <c r="N279" s="149" t="e">
        <f>COUNTIF(#REF!,'固定資産整理簿'!M279)</f>
        <v>#REF!</v>
      </c>
      <c r="O279" s="17">
        <f t="shared" si="23"/>
        <v>20</v>
      </c>
      <c r="P279" s="17" t="str">
        <f t="shared" si="24"/>
        <v>機械設備</v>
      </c>
      <c r="Q279" s="17">
        <f>COUNTIF('資産区分'!$A$2:$A$13,'固定資産整理簿'!P279)</f>
        <v>1</v>
      </c>
    </row>
    <row r="280" spans="2:17" ht="13.5" customHeight="1">
      <c r="B280" s="75" t="s">
        <v>455</v>
      </c>
      <c r="C280" s="73" t="s">
        <v>460</v>
      </c>
      <c r="D280" s="75" t="s">
        <v>462</v>
      </c>
      <c r="E280" s="77">
        <v>20</v>
      </c>
      <c r="F280" s="76" t="s">
        <v>453</v>
      </c>
      <c r="G280" s="75" t="s">
        <v>487</v>
      </c>
      <c r="H280" s="74" t="s">
        <v>145</v>
      </c>
      <c r="I280" s="73" t="s">
        <v>147</v>
      </c>
      <c r="K280" s="17" t="str">
        <f t="shared" si="25"/>
        <v>用水設備</v>
      </c>
      <c r="L280" s="17" t="str">
        <f t="shared" si="26"/>
        <v>ろ過機</v>
      </c>
      <c r="M280" s="17" t="str">
        <f t="shared" si="27"/>
        <v>用水設備ろ過機</v>
      </c>
      <c r="N280" s="149" t="e">
        <f>COUNTIF(#REF!,'固定資産整理簿'!M280)</f>
        <v>#REF!</v>
      </c>
      <c r="O280" s="17">
        <f t="shared" si="23"/>
        <v>20</v>
      </c>
      <c r="P280" s="17" t="str">
        <f t="shared" si="24"/>
        <v>機械設備</v>
      </c>
      <c r="Q280" s="17">
        <f>COUNTIF('資産区分'!$A$2:$A$13,'固定資産整理簿'!P280)</f>
        <v>1</v>
      </c>
    </row>
    <row r="281" spans="2:17" ht="13.5" customHeight="1">
      <c r="B281" s="75" t="s">
        <v>455</v>
      </c>
      <c r="C281" s="73" t="s">
        <v>460</v>
      </c>
      <c r="D281" s="75" t="s">
        <v>462</v>
      </c>
      <c r="E281" s="77">
        <v>20</v>
      </c>
      <c r="F281" s="76" t="s">
        <v>453</v>
      </c>
      <c r="G281" s="75" t="s">
        <v>487</v>
      </c>
      <c r="H281" s="74" t="s">
        <v>145</v>
      </c>
      <c r="I281" s="73" t="s">
        <v>148</v>
      </c>
      <c r="K281" s="17" t="str">
        <f t="shared" si="25"/>
        <v>用水設備</v>
      </c>
      <c r="L281" s="17" t="str">
        <f t="shared" si="26"/>
        <v>自動給水装置</v>
      </c>
      <c r="M281" s="17" t="str">
        <f t="shared" si="27"/>
        <v>用水設備自動給水装置</v>
      </c>
      <c r="N281" s="149" t="e">
        <f>COUNTIF(#REF!,'固定資産整理簿'!M281)</f>
        <v>#REF!</v>
      </c>
      <c r="O281" s="17">
        <f t="shared" si="23"/>
        <v>20</v>
      </c>
      <c r="P281" s="17" t="str">
        <f t="shared" si="24"/>
        <v>機械設備</v>
      </c>
      <c r="Q281" s="17">
        <f>COUNTIF('資産区分'!$A$2:$A$13,'固定資産整理簿'!P281)</f>
        <v>1</v>
      </c>
    </row>
    <row r="282" spans="2:17" ht="13.5" customHeight="1">
      <c r="B282" s="70" t="s">
        <v>455</v>
      </c>
      <c r="C282" s="68" t="s">
        <v>460</v>
      </c>
      <c r="D282" s="70" t="s">
        <v>462</v>
      </c>
      <c r="E282" s="72">
        <v>20</v>
      </c>
      <c r="F282" s="71" t="s">
        <v>453</v>
      </c>
      <c r="G282" s="70" t="s">
        <v>487</v>
      </c>
      <c r="H282" s="69" t="s">
        <v>145</v>
      </c>
      <c r="I282" s="68" t="s">
        <v>485</v>
      </c>
      <c r="K282" s="17" t="str">
        <f t="shared" si="25"/>
        <v>用水設備</v>
      </c>
      <c r="L282" s="17" t="str">
        <f t="shared" si="26"/>
        <v>ポンプ</v>
      </c>
      <c r="M282" s="17" t="str">
        <f t="shared" si="27"/>
        <v>用水設備ポンプ</v>
      </c>
      <c r="N282" s="149" t="e">
        <f>COUNTIF(#REF!,'固定資産整理簿'!M282)</f>
        <v>#REF!</v>
      </c>
      <c r="O282" s="17">
        <f t="shared" si="23"/>
        <v>20</v>
      </c>
      <c r="P282" s="17" t="str">
        <f t="shared" si="24"/>
        <v>機械設備</v>
      </c>
      <c r="Q282" s="17">
        <f>COUNTIF('資産区分'!$A$2:$A$13,'固定資産整理簿'!P282)</f>
        <v>1</v>
      </c>
    </row>
    <row r="283" spans="2:17" ht="13.5" customHeight="1">
      <c r="B283" s="80" t="s">
        <v>455</v>
      </c>
      <c r="C283" s="78" t="s">
        <v>488</v>
      </c>
      <c r="D283" s="80" t="s">
        <v>488</v>
      </c>
      <c r="E283" s="82">
        <v>20</v>
      </c>
      <c r="F283" s="81" t="s">
        <v>453</v>
      </c>
      <c r="G283" s="80" t="s">
        <v>487</v>
      </c>
      <c r="H283" s="79" t="s">
        <v>149</v>
      </c>
      <c r="I283" s="78" t="s">
        <v>110</v>
      </c>
      <c r="K283" s="17" t="str">
        <f t="shared" si="25"/>
        <v>放流ポンプ設備</v>
      </c>
      <c r="L283" s="17" t="str">
        <f t="shared" si="26"/>
        <v>ポンプ本体</v>
      </c>
      <c r="M283" s="17" t="str">
        <f t="shared" si="27"/>
        <v>放流ポンプ設備ポンプ本体</v>
      </c>
      <c r="N283" s="149" t="e">
        <f>COUNTIF(#REF!,'固定資産整理簿'!M283)</f>
        <v>#REF!</v>
      </c>
      <c r="O283" s="17">
        <f t="shared" si="23"/>
        <v>20</v>
      </c>
      <c r="P283" s="17" t="str">
        <f t="shared" si="24"/>
        <v>ポンプ設備</v>
      </c>
      <c r="Q283" s="17">
        <f>COUNTIF('資産区分'!$A$2:$A$13,'固定資産整理簿'!P283)</f>
        <v>1</v>
      </c>
    </row>
    <row r="284" spans="2:17" ht="13.5" customHeight="1">
      <c r="B284" s="75" t="s">
        <v>455</v>
      </c>
      <c r="C284" s="73" t="s">
        <v>488</v>
      </c>
      <c r="D284" s="75" t="s">
        <v>488</v>
      </c>
      <c r="E284" s="77">
        <v>20</v>
      </c>
      <c r="F284" s="76" t="s">
        <v>453</v>
      </c>
      <c r="G284" s="75" t="s">
        <v>487</v>
      </c>
      <c r="H284" s="74" t="s">
        <v>149</v>
      </c>
      <c r="I284" s="73" t="s">
        <v>100</v>
      </c>
      <c r="K284" s="17" t="str">
        <f t="shared" si="25"/>
        <v>放流ポンプ設備</v>
      </c>
      <c r="L284" s="17" t="str">
        <f t="shared" si="26"/>
        <v>電動機</v>
      </c>
      <c r="M284" s="17" t="str">
        <f t="shared" si="27"/>
        <v>放流ポンプ設備電動機</v>
      </c>
      <c r="N284" s="149" t="e">
        <f>COUNTIF(#REF!,'固定資産整理簿'!M284)</f>
        <v>#REF!</v>
      </c>
      <c r="O284" s="17">
        <f t="shared" si="23"/>
        <v>20</v>
      </c>
      <c r="P284" s="17" t="str">
        <f t="shared" si="24"/>
        <v>ポンプ設備</v>
      </c>
      <c r="Q284" s="17">
        <f>COUNTIF('資産区分'!$A$2:$A$13,'固定資産整理簿'!P284)</f>
        <v>1</v>
      </c>
    </row>
    <row r="285" spans="2:17" ht="13.5" customHeight="1">
      <c r="B285" s="75" t="s">
        <v>455</v>
      </c>
      <c r="C285" s="73" t="s">
        <v>488</v>
      </c>
      <c r="D285" s="75" t="s">
        <v>488</v>
      </c>
      <c r="E285" s="77">
        <v>20</v>
      </c>
      <c r="F285" s="76" t="s">
        <v>453</v>
      </c>
      <c r="G285" s="75" t="s">
        <v>487</v>
      </c>
      <c r="H285" s="74" t="s">
        <v>149</v>
      </c>
      <c r="I285" s="73" t="s">
        <v>101</v>
      </c>
      <c r="K285" s="17" t="str">
        <f t="shared" si="25"/>
        <v>放流ポンプ設備</v>
      </c>
      <c r="L285" s="17" t="str">
        <f t="shared" si="26"/>
        <v>減速機</v>
      </c>
      <c r="M285" s="17" t="str">
        <f t="shared" si="27"/>
        <v>放流ポンプ設備減速機</v>
      </c>
      <c r="N285" s="149" t="e">
        <f>COUNTIF(#REF!,'固定資産整理簿'!M285)</f>
        <v>#REF!</v>
      </c>
      <c r="O285" s="17">
        <f t="shared" si="23"/>
        <v>20</v>
      </c>
      <c r="P285" s="17" t="str">
        <f t="shared" si="24"/>
        <v>ポンプ設備</v>
      </c>
      <c r="Q285" s="17">
        <f>COUNTIF('資産区分'!$A$2:$A$13,'固定資産整理簿'!P285)</f>
        <v>1</v>
      </c>
    </row>
    <row r="286" spans="2:17" ht="13.5" customHeight="1">
      <c r="B286" s="75" t="s">
        <v>455</v>
      </c>
      <c r="C286" s="73" t="s">
        <v>488</v>
      </c>
      <c r="D286" s="75" t="s">
        <v>488</v>
      </c>
      <c r="E286" s="77">
        <v>20</v>
      </c>
      <c r="F286" s="76" t="s">
        <v>453</v>
      </c>
      <c r="G286" s="75" t="s">
        <v>487</v>
      </c>
      <c r="H286" s="74" t="s">
        <v>149</v>
      </c>
      <c r="I286" s="73" t="s">
        <v>102</v>
      </c>
      <c r="K286" s="17" t="str">
        <f t="shared" si="25"/>
        <v>放流ポンプ設備</v>
      </c>
      <c r="L286" s="17" t="str">
        <f t="shared" si="26"/>
        <v>抵抗器・制御器</v>
      </c>
      <c r="M286" s="17" t="str">
        <f t="shared" si="27"/>
        <v>放流ポンプ設備抵抗器・制御器</v>
      </c>
      <c r="N286" s="149" t="e">
        <f>COUNTIF(#REF!,'固定資産整理簿'!M286)</f>
        <v>#REF!</v>
      </c>
      <c r="O286" s="17">
        <f t="shared" si="23"/>
        <v>20</v>
      </c>
      <c r="P286" s="17" t="str">
        <f t="shared" si="24"/>
        <v>ポンプ設備</v>
      </c>
      <c r="Q286" s="17">
        <f>COUNTIF('資産区分'!$A$2:$A$13,'固定資産整理簿'!P286)</f>
        <v>1</v>
      </c>
    </row>
    <row r="287" spans="2:17" ht="13.5" customHeight="1">
      <c r="B287" s="75" t="s">
        <v>455</v>
      </c>
      <c r="C287" s="73" t="s">
        <v>488</v>
      </c>
      <c r="D287" s="75" t="s">
        <v>488</v>
      </c>
      <c r="E287" s="77">
        <v>20</v>
      </c>
      <c r="F287" s="76" t="s">
        <v>453</v>
      </c>
      <c r="G287" s="75" t="s">
        <v>487</v>
      </c>
      <c r="H287" s="74" t="s">
        <v>149</v>
      </c>
      <c r="I287" s="73" t="s">
        <v>103</v>
      </c>
      <c r="K287" s="17" t="str">
        <f t="shared" si="25"/>
        <v>放流ポンプ設備</v>
      </c>
      <c r="L287" s="17" t="str">
        <f t="shared" si="26"/>
        <v>吐出弁</v>
      </c>
      <c r="M287" s="17" t="str">
        <f t="shared" si="27"/>
        <v>放流ポンプ設備吐出弁</v>
      </c>
      <c r="N287" s="149" t="e">
        <f>COUNTIF(#REF!,'固定資産整理簿'!M287)</f>
        <v>#REF!</v>
      </c>
      <c r="O287" s="17">
        <f t="shared" si="23"/>
        <v>20</v>
      </c>
      <c r="P287" s="17" t="str">
        <f t="shared" si="24"/>
        <v>ポンプ設備</v>
      </c>
      <c r="Q287" s="17">
        <f>COUNTIF('資産区分'!$A$2:$A$13,'固定資産整理簿'!P287)</f>
        <v>1</v>
      </c>
    </row>
    <row r="288" spans="2:17" ht="13.5" customHeight="1">
      <c r="B288" s="70" t="s">
        <v>455</v>
      </c>
      <c r="C288" s="68" t="s">
        <v>488</v>
      </c>
      <c r="D288" s="70" t="s">
        <v>488</v>
      </c>
      <c r="E288" s="72">
        <v>20</v>
      </c>
      <c r="F288" s="71" t="s">
        <v>453</v>
      </c>
      <c r="G288" s="70" t="s">
        <v>487</v>
      </c>
      <c r="H288" s="69" t="s">
        <v>149</v>
      </c>
      <c r="I288" s="68" t="s">
        <v>104</v>
      </c>
      <c r="K288" s="17" t="str">
        <f t="shared" si="25"/>
        <v>放流ポンプ設備</v>
      </c>
      <c r="L288" s="17" t="str">
        <f t="shared" si="26"/>
        <v>逆止弁</v>
      </c>
      <c r="M288" s="17" t="str">
        <f t="shared" si="27"/>
        <v>放流ポンプ設備逆止弁</v>
      </c>
      <c r="N288" s="149" t="e">
        <f>COUNTIF(#REF!,'固定資産整理簿'!M288)</f>
        <v>#REF!</v>
      </c>
      <c r="O288" s="17">
        <f t="shared" si="23"/>
        <v>20</v>
      </c>
      <c r="P288" s="17" t="str">
        <f t="shared" si="24"/>
        <v>ポンプ設備</v>
      </c>
      <c r="Q288" s="17">
        <f>COUNTIF('資産区分'!$A$2:$A$13,'固定資産整理簿'!P288)</f>
        <v>1</v>
      </c>
    </row>
    <row r="289" spans="2:17" ht="13.5" customHeight="1">
      <c r="B289" s="80" t="s">
        <v>455</v>
      </c>
      <c r="C289" s="78" t="s">
        <v>460</v>
      </c>
      <c r="D289" s="80" t="s">
        <v>462</v>
      </c>
      <c r="E289" s="82">
        <v>20</v>
      </c>
      <c r="F289" s="81" t="s">
        <v>453</v>
      </c>
      <c r="G289" s="80" t="s">
        <v>484</v>
      </c>
      <c r="H289" s="79" t="s">
        <v>122</v>
      </c>
      <c r="I289" s="78" t="s">
        <v>150</v>
      </c>
      <c r="K289" s="147" t="s">
        <v>637</v>
      </c>
      <c r="L289" s="17" t="str">
        <f t="shared" si="26"/>
        <v>薬品ポンプ</v>
      </c>
      <c r="M289" s="17" t="str">
        <f t="shared" si="27"/>
        <v>反応タンク設備【高度処理】薬品ポンプ</v>
      </c>
      <c r="N289" s="149" t="e">
        <f>COUNTIF(#REF!,'固定資産整理簿'!M289)</f>
        <v>#REF!</v>
      </c>
      <c r="O289" s="17">
        <f t="shared" si="23"/>
        <v>20</v>
      </c>
      <c r="P289" s="17" t="str">
        <f t="shared" si="24"/>
        <v>機械設備</v>
      </c>
      <c r="Q289" s="17">
        <f>COUNTIF('資産区分'!$A$2:$A$13,'固定資産整理簿'!P289)</f>
        <v>1</v>
      </c>
    </row>
    <row r="290" spans="2:17" ht="13.5" customHeight="1">
      <c r="B290" s="70" t="s">
        <v>455</v>
      </c>
      <c r="C290" s="68" t="s">
        <v>460</v>
      </c>
      <c r="D290" s="70" t="s">
        <v>462</v>
      </c>
      <c r="E290" s="72">
        <v>20</v>
      </c>
      <c r="F290" s="71" t="s">
        <v>453</v>
      </c>
      <c r="G290" s="70" t="s">
        <v>484</v>
      </c>
      <c r="H290" s="69" t="s">
        <v>122</v>
      </c>
      <c r="I290" s="68" t="s">
        <v>151</v>
      </c>
      <c r="K290" s="147" t="s">
        <v>637</v>
      </c>
      <c r="L290" s="17" t="str">
        <f t="shared" si="26"/>
        <v>薬品タンク</v>
      </c>
      <c r="M290" s="17" t="str">
        <f t="shared" si="27"/>
        <v>反応タンク設備【高度処理】薬品タンク</v>
      </c>
      <c r="N290" s="149" t="e">
        <f>COUNTIF(#REF!,'固定資産整理簿'!M290)</f>
        <v>#REF!</v>
      </c>
      <c r="O290" s="17">
        <f t="shared" si="23"/>
        <v>20</v>
      </c>
      <c r="P290" s="17" t="str">
        <f t="shared" si="24"/>
        <v>機械設備</v>
      </c>
      <c r="Q290" s="17">
        <f>COUNTIF('資産区分'!$A$2:$A$13,'固定資産整理簿'!P290)</f>
        <v>1</v>
      </c>
    </row>
    <row r="291" spans="2:17" ht="13.5" customHeight="1">
      <c r="B291" s="80" t="s">
        <v>455</v>
      </c>
      <c r="C291" s="78" t="s">
        <v>460</v>
      </c>
      <c r="D291" s="80" t="s">
        <v>462</v>
      </c>
      <c r="E291" s="82">
        <v>20</v>
      </c>
      <c r="F291" s="81" t="s">
        <v>453</v>
      </c>
      <c r="G291" s="80" t="s">
        <v>484</v>
      </c>
      <c r="H291" s="79" t="s">
        <v>486</v>
      </c>
      <c r="I291" s="78" t="s">
        <v>152</v>
      </c>
      <c r="K291" s="147" t="s">
        <v>638</v>
      </c>
      <c r="L291" s="17" t="str">
        <f t="shared" si="26"/>
        <v>攪拌装置</v>
      </c>
      <c r="M291" s="17" t="str">
        <f t="shared" si="27"/>
        <v>凝集沈殿設備【高度処理】攪拌装置</v>
      </c>
      <c r="N291" s="149" t="e">
        <f>COUNTIF(#REF!,'固定資産整理簿'!M291)</f>
        <v>#REF!</v>
      </c>
      <c r="O291" s="17">
        <f t="shared" si="23"/>
        <v>20</v>
      </c>
      <c r="P291" s="17" t="str">
        <f t="shared" si="24"/>
        <v>機械設備</v>
      </c>
      <c r="Q291" s="17">
        <f>COUNTIF('資産区分'!$A$2:$A$13,'固定資産整理簿'!P291)</f>
        <v>1</v>
      </c>
    </row>
    <row r="292" spans="2:17" ht="13.5" customHeight="1">
      <c r="B292" s="75" t="s">
        <v>455</v>
      </c>
      <c r="C292" s="73" t="s">
        <v>460</v>
      </c>
      <c r="D292" s="75" t="s">
        <v>462</v>
      </c>
      <c r="E292" s="77">
        <v>20</v>
      </c>
      <c r="F292" s="76" t="s">
        <v>453</v>
      </c>
      <c r="G292" s="75" t="s">
        <v>484</v>
      </c>
      <c r="H292" s="74" t="s">
        <v>486</v>
      </c>
      <c r="I292" s="73" t="s">
        <v>150</v>
      </c>
      <c r="K292" s="147" t="s">
        <v>638</v>
      </c>
      <c r="L292" s="17" t="str">
        <f t="shared" si="26"/>
        <v>薬品ポンプ</v>
      </c>
      <c r="M292" s="17" t="str">
        <f t="shared" si="27"/>
        <v>凝集沈殿設備【高度処理】薬品ポンプ</v>
      </c>
      <c r="N292" s="149" t="e">
        <f>COUNTIF(#REF!,'固定資産整理簿'!M292)</f>
        <v>#REF!</v>
      </c>
      <c r="O292" s="17">
        <f t="shared" si="23"/>
        <v>20</v>
      </c>
      <c r="P292" s="17" t="str">
        <f t="shared" si="24"/>
        <v>機械設備</v>
      </c>
      <c r="Q292" s="17">
        <f>COUNTIF('資産区分'!$A$2:$A$13,'固定資産整理簿'!P292)</f>
        <v>1</v>
      </c>
    </row>
    <row r="293" spans="2:17" ht="13.5" customHeight="1">
      <c r="B293" s="70" t="s">
        <v>455</v>
      </c>
      <c r="C293" s="68" t="s">
        <v>460</v>
      </c>
      <c r="D293" s="70" t="s">
        <v>462</v>
      </c>
      <c r="E293" s="72">
        <v>20</v>
      </c>
      <c r="F293" s="71" t="s">
        <v>453</v>
      </c>
      <c r="G293" s="70" t="s">
        <v>484</v>
      </c>
      <c r="H293" s="69" t="s">
        <v>486</v>
      </c>
      <c r="I293" s="68" t="s">
        <v>151</v>
      </c>
      <c r="K293" s="147" t="s">
        <v>638</v>
      </c>
      <c r="L293" s="17" t="str">
        <f t="shared" si="26"/>
        <v>薬品タンク</v>
      </c>
      <c r="M293" s="17" t="str">
        <f t="shared" si="27"/>
        <v>凝集沈殿設備【高度処理】薬品タンク</v>
      </c>
      <c r="N293" s="149" t="e">
        <f>COUNTIF(#REF!,'固定資産整理簿'!M293)</f>
        <v>#REF!</v>
      </c>
      <c r="O293" s="17">
        <f t="shared" si="23"/>
        <v>20</v>
      </c>
      <c r="P293" s="17" t="str">
        <f t="shared" si="24"/>
        <v>機械設備</v>
      </c>
      <c r="Q293" s="17">
        <f>COUNTIF('資産区分'!$A$2:$A$13,'固定資産整理簿'!P293)</f>
        <v>1</v>
      </c>
    </row>
    <row r="294" spans="2:17" ht="13.5" customHeight="1">
      <c r="B294" s="80" t="s">
        <v>455</v>
      </c>
      <c r="C294" s="78" t="s">
        <v>460</v>
      </c>
      <c r="D294" s="80" t="s">
        <v>462</v>
      </c>
      <c r="E294" s="82">
        <v>20</v>
      </c>
      <c r="F294" s="81" t="s">
        <v>453</v>
      </c>
      <c r="G294" s="80" t="s">
        <v>484</v>
      </c>
      <c r="H294" s="79" t="s">
        <v>154</v>
      </c>
      <c r="I294" s="78" t="s">
        <v>147</v>
      </c>
      <c r="K294" s="148" t="str">
        <f>H294</f>
        <v>急速ろ過設備</v>
      </c>
      <c r="L294" s="17" t="str">
        <f t="shared" si="26"/>
        <v>ろ過機</v>
      </c>
      <c r="M294" s="17" t="str">
        <f t="shared" si="27"/>
        <v>急速ろ過設備ろ過機</v>
      </c>
      <c r="N294" s="149" t="e">
        <f>COUNTIF(#REF!,'固定資産整理簿'!M294)</f>
        <v>#REF!</v>
      </c>
      <c r="O294" s="17">
        <f t="shared" si="23"/>
        <v>20</v>
      </c>
      <c r="P294" s="17" t="str">
        <f t="shared" si="24"/>
        <v>機械設備</v>
      </c>
      <c r="Q294" s="17">
        <f>COUNTIF('資産区分'!$A$2:$A$13,'固定資産整理簿'!P294)</f>
        <v>1</v>
      </c>
    </row>
    <row r="295" spans="2:17" ht="13.5" customHeight="1">
      <c r="B295" s="75" t="s">
        <v>455</v>
      </c>
      <c r="C295" s="73" t="s">
        <v>460</v>
      </c>
      <c r="D295" s="75" t="s">
        <v>462</v>
      </c>
      <c r="E295" s="77">
        <v>20</v>
      </c>
      <c r="F295" s="76" t="s">
        <v>453</v>
      </c>
      <c r="G295" s="75" t="s">
        <v>484</v>
      </c>
      <c r="H295" s="74" t="s">
        <v>154</v>
      </c>
      <c r="I295" s="73" t="s">
        <v>485</v>
      </c>
      <c r="K295" s="148" t="str">
        <f>H295</f>
        <v>急速ろ過設備</v>
      </c>
      <c r="L295" s="17" t="str">
        <f t="shared" si="26"/>
        <v>ポンプ</v>
      </c>
      <c r="M295" s="17" t="str">
        <f t="shared" si="27"/>
        <v>急速ろ過設備ポンプ</v>
      </c>
      <c r="N295" s="149" t="e">
        <f>COUNTIF(#REF!,'固定資産整理簿'!M295)</f>
        <v>#REF!</v>
      </c>
      <c r="O295" s="17">
        <f t="shared" si="23"/>
        <v>20</v>
      </c>
      <c r="P295" s="17" t="str">
        <f t="shared" si="24"/>
        <v>機械設備</v>
      </c>
      <c r="Q295" s="17">
        <f>COUNTIF('資産区分'!$A$2:$A$13,'固定資産整理簿'!P295)</f>
        <v>1</v>
      </c>
    </row>
    <row r="296" spans="2:17" ht="13.5" customHeight="1">
      <c r="B296" s="70" t="s">
        <v>455</v>
      </c>
      <c r="C296" s="68" t="s">
        <v>460</v>
      </c>
      <c r="D296" s="70" t="s">
        <v>462</v>
      </c>
      <c r="E296" s="72">
        <v>20</v>
      </c>
      <c r="F296" s="71" t="s">
        <v>453</v>
      </c>
      <c r="G296" s="70" t="s">
        <v>484</v>
      </c>
      <c r="H296" s="69" t="s">
        <v>154</v>
      </c>
      <c r="I296" s="68" t="s">
        <v>153</v>
      </c>
      <c r="K296" s="148" t="str">
        <f>H296</f>
        <v>急速ろ過設備</v>
      </c>
      <c r="L296" s="17" t="str">
        <f t="shared" si="26"/>
        <v>流入スクリーン</v>
      </c>
      <c r="M296" s="17" t="str">
        <f t="shared" si="27"/>
        <v>急速ろ過設備流入スクリーン</v>
      </c>
      <c r="N296" s="149" t="e">
        <f>COUNTIF(#REF!,'固定資産整理簿'!M296)</f>
        <v>#REF!</v>
      </c>
      <c r="O296" s="17">
        <f t="shared" si="23"/>
        <v>20</v>
      </c>
      <c r="P296" s="17" t="str">
        <f t="shared" si="24"/>
        <v>機械設備</v>
      </c>
      <c r="Q296" s="17">
        <f>COUNTIF('資産区分'!$A$2:$A$13,'固定資産整理簿'!P296)</f>
        <v>1</v>
      </c>
    </row>
    <row r="297" spans="2:17" ht="13.5" customHeight="1">
      <c r="B297" s="80" t="s">
        <v>455</v>
      </c>
      <c r="C297" s="78" t="s">
        <v>460</v>
      </c>
      <c r="D297" s="80" t="s">
        <v>462</v>
      </c>
      <c r="E297" s="82">
        <v>20</v>
      </c>
      <c r="F297" s="81" t="s">
        <v>453</v>
      </c>
      <c r="G297" s="80" t="s">
        <v>484</v>
      </c>
      <c r="H297" s="79" t="s">
        <v>155</v>
      </c>
      <c r="I297" s="78" t="s">
        <v>156</v>
      </c>
      <c r="K297" s="17" t="str">
        <f t="shared" si="25"/>
        <v>活性炭設備</v>
      </c>
      <c r="L297" s="17" t="str">
        <f t="shared" si="26"/>
        <v>活性炭吸着塔</v>
      </c>
      <c r="M297" s="17" t="str">
        <f t="shared" si="27"/>
        <v>活性炭設備活性炭吸着塔</v>
      </c>
      <c r="N297" s="149" t="e">
        <f>COUNTIF(#REF!,'固定資産整理簿'!M297)</f>
        <v>#REF!</v>
      </c>
      <c r="O297" s="17">
        <f t="shared" si="23"/>
        <v>20</v>
      </c>
      <c r="P297" s="17" t="str">
        <f t="shared" si="24"/>
        <v>機械設備</v>
      </c>
      <c r="Q297" s="17">
        <f>COUNTIF('資産区分'!$A$2:$A$13,'固定資産整理簿'!P297)</f>
        <v>1</v>
      </c>
    </row>
    <row r="298" spans="2:17" ht="13.5" customHeight="1">
      <c r="B298" s="75" t="s">
        <v>455</v>
      </c>
      <c r="C298" s="73" t="s">
        <v>460</v>
      </c>
      <c r="D298" s="75" t="s">
        <v>462</v>
      </c>
      <c r="E298" s="77">
        <v>20</v>
      </c>
      <c r="F298" s="76" t="s">
        <v>453</v>
      </c>
      <c r="G298" s="75" t="s">
        <v>484</v>
      </c>
      <c r="H298" s="74" t="s">
        <v>155</v>
      </c>
      <c r="I298" s="73" t="s">
        <v>485</v>
      </c>
      <c r="K298" s="17" t="str">
        <f t="shared" si="25"/>
        <v>活性炭設備</v>
      </c>
      <c r="L298" s="17" t="str">
        <f t="shared" si="26"/>
        <v>ポンプ</v>
      </c>
      <c r="M298" s="17" t="str">
        <f t="shared" si="27"/>
        <v>活性炭設備ポンプ</v>
      </c>
      <c r="N298" s="149" t="e">
        <f>COUNTIF(#REF!,'固定資産整理簿'!M298)</f>
        <v>#REF!</v>
      </c>
      <c r="O298" s="17">
        <f t="shared" si="23"/>
        <v>20</v>
      </c>
      <c r="P298" s="17" t="str">
        <f t="shared" si="24"/>
        <v>機械設備</v>
      </c>
      <c r="Q298" s="17">
        <f>COUNTIF('資産区分'!$A$2:$A$13,'固定資産整理簿'!P298)</f>
        <v>1</v>
      </c>
    </row>
    <row r="299" spans="2:17" ht="13.5" customHeight="1">
      <c r="B299" s="70" t="s">
        <v>455</v>
      </c>
      <c r="C299" s="68" t="s">
        <v>460</v>
      </c>
      <c r="D299" s="70" t="s">
        <v>462</v>
      </c>
      <c r="E299" s="72">
        <v>20</v>
      </c>
      <c r="F299" s="71" t="s">
        <v>453</v>
      </c>
      <c r="G299" s="70" t="s">
        <v>484</v>
      </c>
      <c r="H299" s="69" t="s">
        <v>155</v>
      </c>
      <c r="I299" s="68" t="s">
        <v>157</v>
      </c>
      <c r="K299" s="17" t="str">
        <f t="shared" si="25"/>
        <v>活性炭設備</v>
      </c>
      <c r="L299" s="17" t="str">
        <f t="shared" si="26"/>
        <v>再生炉</v>
      </c>
      <c r="M299" s="17" t="str">
        <f t="shared" si="27"/>
        <v>活性炭設備再生炉</v>
      </c>
      <c r="N299" s="149" t="e">
        <f>COUNTIF(#REF!,'固定資産整理簿'!M299)</f>
        <v>#REF!</v>
      </c>
      <c r="O299" s="17">
        <f t="shared" si="23"/>
        <v>20</v>
      </c>
      <c r="P299" s="17" t="str">
        <f t="shared" si="24"/>
        <v>機械設備</v>
      </c>
      <c r="Q299" s="17">
        <f>COUNTIF('資産区分'!$A$2:$A$13,'固定資産整理簿'!P299)</f>
        <v>1</v>
      </c>
    </row>
    <row r="300" spans="2:17" ht="13.5" customHeight="1">
      <c r="B300" s="80" t="s">
        <v>455</v>
      </c>
      <c r="C300" s="78" t="s">
        <v>460</v>
      </c>
      <c r="D300" s="80" t="s">
        <v>462</v>
      </c>
      <c r="E300" s="82">
        <v>20</v>
      </c>
      <c r="F300" s="81" t="s">
        <v>453</v>
      </c>
      <c r="G300" s="80" t="s">
        <v>470</v>
      </c>
      <c r="H300" s="79" t="s">
        <v>158</v>
      </c>
      <c r="I300" s="78" t="s">
        <v>121</v>
      </c>
      <c r="K300" s="17" t="str">
        <f t="shared" si="25"/>
        <v>汚泥輸送・前処理設備</v>
      </c>
      <c r="L300" s="17" t="str">
        <f t="shared" si="26"/>
        <v>汚泥ポンプ</v>
      </c>
      <c r="M300" s="17" t="str">
        <f t="shared" si="27"/>
        <v>汚泥輸送・前処理設備汚泥ポンプ</v>
      </c>
      <c r="N300" s="149" t="e">
        <f>COUNTIF(#REF!,'固定資産整理簿'!M300)</f>
        <v>#REF!</v>
      </c>
      <c r="O300" s="17">
        <f t="shared" si="23"/>
        <v>20</v>
      </c>
      <c r="P300" s="17" t="str">
        <f t="shared" si="24"/>
        <v>機械設備</v>
      </c>
      <c r="Q300" s="17">
        <f>COUNTIF('資産区分'!$A$2:$A$13,'固定資産整理簿'!P300)</f>
        <v>1</v>
      </c>
    </row>
    <row r="301" spans="2:17" ht="13.5" customHeight="1">
      <c r="B301" s="75" t="s">
        <v>455</v>
      </c>
      <c r="C301" s="73" t="s">
        <v>460</v>
      </c>
      <c r="D301" s="75" t="s">
        <v>462</v>
      </c>
      <c r="E301" s="77">
        <v>20</v>
      </c>
      <c r="F301" s="76" t="s">
        <v>453</v>
      </c>
      <c r="G301" s="75" t="s">
        <v>470</v>
      </c>
      <c r="H301" s="74" t="s">
        <v>158</v>
      </c>
      <c r="I301" s="73" t="s">
        <v>159</v>
      </c>
      <c r="K301" s="17" t="str">
        <f t="shared" si="25"/>
        <v>汚泥輸送・前処理設備</v>
      </c>
      <c r="L301" s="17" t="str">
        <f t="shared" si="26"/>
        <v>自動防塵機</v>
      </c>
      <c r="M301" s="17" t="str">
        <f t="shared" si="27"/>
        <v>汚泥輸送・前処理設備自動防塵機</v>
      </c>
      <c r="N301" s="149" t="e">
        <f>COUNTIF(#REF!,'固定資産整理簿'!M301)</f>
        <v>#REF!</v>
      </c>
      <c r="O301" s="17">
        <f t="shared" si="23"/>
        <v>20</v>
      </c>
      <c r="P301" s="17" t="str">
        <f t="shared" si="24"/>
        <v>機械設備</v>
      </c>
      <c r="Q301" s="17">
        <f>COUNTIF('資産区分'!$A$2:$A$13,'固定資産整理簿'!P301)</f>
        <v>1</v>
      </c>
    </row>
    <row r="302" spans="2:17" ht="13.5" customHeight="1">
      <c r="B302" s="75" t="s">
        <v>455</v>
      </c>
      <c r="C302" s="73" t="s">
        <v>460</v>
      </c>
      <c r="D302" s="75" t="s">
        <v>462</v>
      </c>
      <c r="E302" s="77">
        <v>20</v>
      </c>
      <c r="F302" s="76" t="s">
        <v>453</v>
      </c>
      <c r="G302" s="75" t="s">
        <v>470</v>
      </c>
      <c r="H302" s="74" t="s">
        <v>158</v>
      </c>
      <c r="I302" s="73" t="s">
        <v>87</v>
      </c>
      <c r="K302" s="17" t="str">
        <f t="shared" si="25"/>
        <v>汚泥輸送・前処理設備</v>
      </c>
      <c r="L302" s="17" t="str">
        <f t="shared" si="26"/>
        <v>破砕機</v>
      </c>
      <c r="M302" s="17" t="str">
        <f t="shared" si="27"/>
        <v>汚泥輸送・前処理設備破砕機</v>
      </c>
      <c r="N302" s="149" t="e">
        <f>COUNTIF(#REF!,'固定資産整理簿'!M302)</f>
        <v>#REF!</v>
      </c>
      <c r="O302" s="17">
        <f t="shared" si="23"/>
        <v>20</v>
      </c>
      <c r="P302" s="17" t="str">
        <f t="shared" si="24"/>
        <v>機械設備</v>
      </c>
      <c r="Q302" s="17">
        <f>COUNTIF('資産区分'!$A$2:$A$13,'固定資産整理簿'!P302)</f>
        <v>1</v>
      </c>
    </row>
    <row r="303" spans="2:17" ht="13.5" customHeight="1">
      <c r="B303" s="75" t="s">
        <v>455</v>
      </c>
      <c r="C303" s="73" t="s">
        <v>460</v>
      </c>
      <c r="D303" s="75" t="s">
        <v>462</v>
      </c>
      <c r="E303" s="77">
        <v>20</v>
      </c>
      <c r="F303" s="76" t="s">
        <v>453</v>
      </c>
      <c r="G303" s="75" t="s">
        <v>470</v>
      </c>
      <c r="H303" s="74" t="s">
        <v>158</v>
      </c>
      <c r="I303" s="73" t="s">
        <v>473</v>
      </c>
      <c r="K303" s="17" t="str">
        <f t="shared" si="25"/>
        <v>汚泥輸送・前処理設備</v>
      </c>
      <c r="L303" s="17" t="str">
        <f t="shared" si="26"/>
        <v>スクリューコンベア</v>
      </c>
      <c r="M303" s="17" t="str">
        <f t="shared" si="27"/>
        <v>汚泥輸送・前処理設備スクリューコンベア</v>
      </c>
      <c r="N303" s="149" t="e">
        <f>COUNTIF(#REF!,'固定資産整理簿'!M303)</f>
        <v>#REF!</v>
      </c>
      <c r="O303" s="17">
        <f t="shared" si="23"/>
        <v>20</v>
      </c>
      <c r="P303" s="17" t="str">
        <f t="shared" si="24"/>
        <v>機械設備</v>
      </c>
      <c r="Q303" s="17">
        <f>COUNTIF('資産区分'!$A$2:$A$13,'固定資産整理簿'!P303)</f>
        <v>1</v>
      </c>
    </row>
    <row r="304" spans="2:17" ht="13.5" customHeight="1">
      <c r="B304" s="75" t="s">
        <v>455</v>
      </c>
      <c r="C304" s="73" t="s">
        <v>460</v>
      </c>
      <c r="D304" s="75" t="s">
        <v>462</v>
      </c>
      <c r="E304" s="77">
        <v>20</v>
      </c>
      <c r="F304" s="76" t="s">
        <v>453</v>
      </c>
      <c r="G304" s="75" t="s">
        <v>470</v>
      </c>
      <c r="H304" s="74" t="s">
        <v>158</v>
      </c>
      <c r="I304" s="73" t="s">
        <v>88</v>
      </c>
      <c r="K304" s="17" t="str">
        <f t="shared" si="25"/>
        <v>汚泥輸送・前処理設備</v>
      </c>
      <c r="L304" s="17" t="str">
        <f t="shared" si="26"/>
        <v>貯留装置</v>
      </c>
      <c r="M304" s="17" t="str">
        <f t="shared" si="27"/>
        <v>汚泥輸送・前処理設備貯留装置</v>
      </c>
      <c r="N304" s="149" t="e">
        <f>COUNTIF(#REF!,'固定資産整理簿'!M304)</f>
        <v>#REF!</v>
      </c>
      <c r="O304" s="17">
        <f t="shared" si="23"/>
        <v>20</v>
      </c>
      <c r="P304" s="17" t="str">
        <f t="shared" si="24"/>
        <v>機械設備</v>
      </c>
      <c r="Q304" s="17">
        <f>COUNTIF('資産区分'!$A$2:$A$13,'固定資産整理簿'!P304)</f>
        <v>1</v>
      </c>
    </row>
    <row r="305" spans="2:17" ht="13.5" customHeight="1">
      <c r="B305" s="75" t="s">
        <v>455</v>
      </c>
      <c r="C305" s="73" t="s">
        <v>460</v>
      </c>
      <c r="D305" s="75" t="s">
        <v>462</v>
      </c>
      <c r="E305" s="77">
        <v>20</v>
      </c>
      <c r="F305" s="76" t="s">
        <v>453</v>
      </c>
      <c r="G305" s="75" t="s">
        <v>470</v>
      </c>
      <c r="H305" s="74" t="s">
        <v>158</v>
      </c>
      <c r="I305" s="73" t="s">
        <v>89</v>
      </c>
      <c r="K305" s="17" t="str">
        <f t="shared" si="25"/>
        <v>汚泥輸送・前処理設備</v>
      </c>
      <c r="L305" s="17" t="str">
        <f t="shared" si="26"/>
        <v>スクリーンかす洗浄機</v>
      </c>
      <c r="M305" s="17" t="str">
        <f t="shared" si="27"/>
        <v>汚泥輸送・前処理設備スクリーンかす洗浄機</v>
      </c>
      <c r="N305" s="149" t="e">
        <f>COUNTIF(#REF!,'固定資産整理簿'!M305)</f>
        <v>#REF!</v>
      </c>
      <c r="O305" s="17">
        <f t="shared" si="23"/>
        <v>20</v>
      </c>
      <c r="P305" s="17" t="str">
        <f t="shared" si="24"/>
        <v>機械設備</v>
      </c>
      <c r="Q305" s="17">
        <f>COUNTIF('資産区分'!$A$2:$A$13,'固定資産整理簿'!P305)</f>
        <v>1</v>
      </c>
    </row>
    <row r="306" spans="2:17" ht="13.5" customHeight="1">
      <c r="B306" s="75" t="s">
        <v>455</v>
      </c>
      <c r="C306" s="73" t="s">
        <v>460</v>
      </c>
      <c r="D306" s="75" t="s">
        <v>462</v>
      </c>
      <c r="E306" s="77">
        <v>20</v>
      </c>
      <c r="F306" s="76" t="s">
        <v>453</v>
      </c>
      <c r="G306" s="75" t="s">
        <v>470</v>
      </c>
      <c r="H306" s="74" t="s">
        <v>158</v>
      </c>
      <c r="I306" s="73" t="s">
        <v>90</v>
      </c>
      <c r="K306" s="17" t="str">
        <f t="shared" si="25"/>
        <v>汚泥輸送・前処理設備</v>
      </c>
      <c r="L306" s="17" t="str">
        <f t="shared" si="26"/>
        <v>スクリーンかす脱水機</v>
      </c>
      <c r="M306" s="17" t="str">
        <f t="shared" si="27"/>
        <v>汚泥輸送・前処理設備スクリーンかす脱水機</v>
      </c>
      <c r="N306" s="149" t="e">
        <f>COUNTIF(#REF!,'固定資産整理簿'!M306)</f>
        <v>#REF!</v>
      </c>
      <c r="O306" s="17">
        <f t="shared" si="23"/>
        <v>20</v>
      </c>
      <c r="P306" s="17" t="str">
        <f t="shared" si="24"/>
        <v>機械設備</v>
      </c>
      <c r="Q306" s="17">
        <f>COUNTIF('資産区分'!$A$2:$A$13,'固定資産整理簿'!P306)</f>
        <v>1</v>
      </c>
    </row>
    <row r="307" spans="2:17" ht="13.5" customHeight="1">
      <c r="B307" s="75" t="s">
        <v>455</v>
      </c>
      <c r="C307" s="73" t="s">
        <v>460</v>
      </c>
      <c r="D307" s="75" t="s">
        <v>462</v>
      </c>
      <c r="E307" s="77">
        <v>20</v>
      </c>
      <c r="F307" s="76" t="s">
        <v>453</v>
      </c>
      <c r="G307" s="75" t="s">
        <v>470</v>
      </c>
      <c r="H307" s="74" t="s">
        <v>158</v>
      </c>
      <c r="I307" s="73" t="s">
        <v>160</v>
      </c>
      <c r="K307" s="17" t="str">
        <f t="shared" si="25"/>
        <v>汚泥輸送・前処理設備</v>
      </c>
      <c r="L307" s="17" t="str">
        <f t="shared" si="26"/>
        <v>汚泥攪拌機</v>
      </c>
      <c r="M307" s="17" t="str">
        <f t="shared" si="27"/>
        <v>汚泥輸送・前処理設備汚泥攪拌機</v>
      </c>
      <c r="N307" s="149" t="e">
        <f>COUNTIF(#REF!,'固定資産整理簿'!M307)</f>
        <v>#REF!</v>
      </c>
      <c r="O307" s="17">
        <f t="shared" si="23"/>
        <v>20</v>
      </c>
      <c r="P307" s="17" t="str">
        <f t="shared" si="24"/>
        <v>機械設備</v>
      </c>
      <c r="Q307" s="17">
        <f>COUNTIF('資産区分'!$A$2:$A$13,'固定資産整理簿'!P307)</f>
        <v>1</v>
      </c>
    </row>
    <row r="308" spans="1:17" ht="13.5" customHeight="1">
      <c r="A308" s="100"/>
      <c r="B308" s="70" t="s">
        <v>455</v>
      </c>
      <c r="C308" s="68" t="s">
        <v>460</v>
      </c>
      <c r="D308" s="70" t="s">
        <v>462</v>
      </c>
      <c r="E308" s="72">
        <v>20</v>
      </c>
      <c r="F308" s="71" t="s">
        <v>453</v>
      </c>
      <c r="G308" s="70" t="s">
        <v>470</v>
      </c>
      <c r="H308" s="69" t="s">
        <v>158</v>
      </c>
      <c r="I308" s="83" t="s">
        <v>335</v>
      </c>
      <c r="K308" s="17" t="str">
        <f t="shared" si="25"/>
        <v>汚泥輸送・前処理設備</v>
      </c>
      <c r="L308" s="17" t="str">
        <f t="shared" si="26"/>
        <v>洗浄水ポンプ</v>
      </c>
      <c r="M308" s="17" t="str">
        <f t="shared" si="27"/>
        <v>汚泥輸送・前処理設備洗浄水ポンプ</v>
      </c>
      <c r="N308" s="149" t="e">
        <f>COUNTIF(#REF!,'固定資産整理簿'!M308)</f>
        <v>#REF!</v>
      </c>
      <c r="O308" s="17">
        <f t="shared" si="23"/>
        <v>20</v>
      </c>
      <c r="P308" s="17" t="str">
        <f t="shared" si="24"/>
        <v>機械設備</v>
      </c>
      <c r="Q308" s="17">
        <f>COUNTIF('資産区分'!$A$2:$A$13,'固定資産整理簿'!P308)</f>
        <v>1</v>
      </c>
    </row>
    <row r="309" spans="1:17" ht="13.5" customHeight="1">
      <c r="A309" s="100"/>
      <c r="B309" s="80" t="s">
        <v>455</v>
      </c>
      <c r="C309" s="78" t="s">
        <v>460</v>
      </c>
      <c r="D309" s="80" t="s">
        <v>462</v>
      </c>
      <c r="E309" s="82">
        <v>20</v>
      </c>
      <c r="F309" s="81" t="s">
        <v>453</v>
      </c>
      <c r="G309" s="80" t="s">
        <v>470</v>
      </c>
      <c r="H309" s="79" t="s">
        <v>161</v>
      </c>
      <c r="I309" s="78" t="s">
        <v>116</v>
      </c>
      <c r="K309" s="17" t="str">
        <f t="shared" si="25"/>
        <v>汚泥濃縮設備</v>
      </c>
      <c r="L309" s="17" t="str">
        <f t="shared" si="26"/>
        <v>汚泥かき寄せ機</v>
      </c>
      <c r="M309" s="17" t="str">
        <f t="shared" si="27"/>
        <v>汚泥濃縮設備汚泥かき寄せ機</v>
      </c>
      <c r="N309" s="149" t="e">
        <f>COUNTIF(#REF!,'固定資産整理簿'!M309)</f>
        <v>#REF!</v>
      </c>
      <c r="O309" s="17">
        <f t="shared" si="23"/>
        <v>20</v>
      </c>
      <c r="P309" s="17" t="str">
        <f t="shared" si="24"/>
        <v>機械設備</v>
      </c>
      <c r="Q309" s="17">
        <f>COUNTIF('資産区分'!$A$2:$A$13,'固定資産整理簿'!P309)</f>
        <v>1</v>
      </c>
    </row>
    <row r="310" spans="2:17" ht="13.5" customHeight="1">
      <c r="B310" s="75" t="s">
        <v>455</v>
      </c>
      <c r="C310" s="73" t="s">
        <v>460</v>
      </c>
      <c r="D310" s="75" t="s">
        <v>462</v>
      </c>
      <c r="E310" s="77">
        <v>20</v>
      </c>
      <c r="F310" s="76" t="s">
        <v>453</v>
      </c>
      <c r="G310" s="75" t="s">
        <v>470</v>
      </c>
      <c r="H310" s="74" t="s">
        <v>161</v>
      </c>
      <c r="I310" s="73" t="s">
        <v>121</v>
      </c>
      <c r="K310" s="17" t="str">
        <f t="shared" si="25"/>
        <v>汚泥濃縮設備</v>
      </c>
      <c r="L310" s="17" t="str">
        <f t="shared" si="26"/>
        <v>汚泥ポンプ</v>
      </c>
      <c r="M310" s="17" t="str">
        <f t="shared" si="27"/>
        <v>汚泥濃縮設備汚泥ポンプ</v>
      </c>
      <c r="N310" s="149" t="e">
        <f>COUNTIF(#REF!,'固定資産整理簿'!M310)</f>
        <v>#REF!</v>
      </c>
      <c r="O310" s="17">
        <f t="shared" si="23"/>
        <v>20</v>
      </c>
      <c r="P310" s="17" t="str">
        <f t="shared" si="24"/>
        <v>機械設備</v>
      </c>
      <c r="Q310" s="17">
        <f>COUNTIF('資産区分'!$A$2:$A$13,'固定資産整理簿'!P310)</f>
        <v>1</v>
      </c>
    </row>
    <row r="311" spans="2:17" ht="13.5" customHeight="1">
      <c r="B311" s="75" t="s">
        <v>455</v>
      </c>
      <c r="C311" s="73" t="s">
        <v>460</v>
      </c>
      <c r="D311" s="75" t="s">
        <v>462</v>
      </c>
      <c r="E311" s="77">
        <v>20</v>
      </c>
      <c r="F311" s="76" t="s">
        <v>453</v>
      </c>
      <c r="G311" s="75" t="s">
        <v>470</v>
      </c>
      <c r="H311" s="74" t="s">
        <v>161</v>
      </c>
      <c r="I311" s="73" t="s">
        <v>483</v>
      </c>
      <c r="K311" s="17" t="str">
        <f t="shared" si="25"/>
        <v>汚泥濃縮設備</v>
      </c>
      <c r="L311" s="17" t="str">
        <f t="shared" si="26"/>
        <v>浮上濃縮タンク（鋼板製）</v>
      </c>
      <c r="M311" s="17" t="str">
        <f t="shared" si="27"/>
        <v>汚泥濃縮設備浮上濃縮タンク（鋼板製）</v>
      </c>
      <c r="N311" s="149" t="e">
        <f>COUNTIF(#REF!,'固定資産整理簿'!M311)</f>
        <v>#REF!</v>
      </c>
      <c r="O311" s="17">
        <f t="shared" si="23"/>
        <v>20</v>
      </c>
      <c r="P311" s="17" t="str">
        <f t="shared" si="24"/>
        <v>機械設備</v>
      </c>
      <c r="Q311" s="17">
        <f>COUNTIF('資産区分'!$A$2:$A$13,'固定資産整理簿'!P311)</f>
        <v>1</v>
      </c>
    </row>
    <row r="312" spans="2:17" ht="13.5" customHeight="1">
      <c r="B312" s="75" t="s">
        <v>455</v>
      </c>
      <c r="C312" s="73" t="s">
        <v>460</v>
      </c>
      <c r="D312" s="75" t="s">
        <v>462</v>
      </c>
      <c r="E312" s="77">
        <v>20</v>
      </c>
      <c r="F312" s="76" t="s">
        <v>453</v>
      </c>
      <c r="G312" s="75" t="s">
        <v>470</v>
      </c>
      <c r="H312" s="74" t="s">
        <v>161</v>
      </c>
      <c r="I312" s="87" t="s">
        <v>162</v>
      </c>
      <c r="K312" s="17" t="str">
        <f t="shared" si="25"/>
        <v>汚泥濃縮設備</v>
      </c>
      <c r="L312" s="17" t="str">
        <f t="shared" si="26"/>
        <v>汚泥かきとり機</v>
      </c>
      <c r="M312" s="17" t="str">
        <f t="shared" si="27"/>
        <v>汚泥濃縮設備汚泥かきとり機</v>
      </c>
      <c r="N312" s="149" t="e">
        <f>COUNTIF(#REF!,'固定資産整理簿'!M312)</f>
        <v>#REF!</v>
      </c>
      <c r="O312" s="17">
        <f t="shared" si="23"/>
        <v>20</v>
      </c>
      <c r="P312" s="17" t="str">
        <f t="shared" si="24"/>
        <v>機械設備</v>
      </c>
      <c r="Q312" s="17">
        <f>COUNTIF('資産区分'!$A$2:$A$13,'固定資産整理簿'!P312)</f>
        <v>1</v>
      </c>
    </row>
    <row r="313" spans="2:17" ht="13.5" customHeight="1">
      <c r="B313" s="75" t="s">
        <v>455</v>
      </c>
      <c r="C313" s="73" t="s">
        <v>460</v>
      </c>
      <c r="D313" s="75" t="s">
        <v>462</v>
      </c>
      <c r="E313" s="77">
        <v>20</v>
      </c>
      <c r="F313" s="76" t="s">
        <v>453</v>
      </c>
      <c r="G313" s="75" t="s">
        <v>470</v>
      </c>
      <c r="H313" s="74" t="s">
        <v>161</v>
      </c>
      <c r="I313" s="73" t="s">
        <v>163</v>
      </c>
      <c r="K313" s="17" t="str">
        <f t="shared" si="25"/>
        <v>汚泥濃縮設備</v>
      </c>
      <c r="L313" s="17" t="str">
        <f t="shared" si="26"/>
        <v>加圧タンク</v>
      </c>
      <c r="M313" s="17" t="str">
        <f t="shared" si="27"/>
        <v>汚泥濃縮設備加圧タンク</v>
      </c>
      <c r="N313" s="149" t="e">
        <f>COUNTIF(#REF!,'固定資産整理簿'!M313)</f>
        <v>#REF!</v>
      </c>
      <c r="O313" s="17">
        <f t="shared" si="23"/>
        <v>20</v>
      </c>
      <c r="P313" s="17" t="str">
        <f t="shared" si="24"/>
        <v>機械設備</v>
      </c>
      <c r="Q313" s="17">
        <f>COUNTIF('資産区分'!$A$2:$A$13,'固定資産整理簿'!P313)</f>
        <v>1</v>
      </c>
    </row>
    <row r="314" spans="2:17" ht="13.5" customHeight="1">
      <c r="B314" s="75" t="s">
        <v>455</v>
      </c>
      <c r="C314" s="73" t="s">
        <v>460</v>
      </c>
      <c r="D314" s="75" t="s">
        <v>462</v>
      </c>
      <c r="E314" s="77">
        <v>20</v>
      </c>
      <c r="F314" s="76" t="s">
        <v>453</v>
      </c>
      <c r="G314" s="75" t="s">
        <v>470</v>
      </c>
      <c r="H314" s="74" t="s">
        <v>161</v>
      </c>
      <c r="I314" s="73" t="s">
        <v>50</v>
      </c>
      <c r="K314" s="17" t="str">
        <f t="shared" si="25"/>
        <v>汚泥濃縮設備</v>
      </c>
      <c r="L314" s="17" t="str">
        <f t="shared" si="26"/>
        <v>空気圧縮機</v>
      </c>
      <c r="M314" s="17" t="str">
        <f t="shared" si="27"/>
        <v>汚泥濃縮設備空気圧縮機</v>
      </c>
      <c r="N314" s="149" t="e">
        <f>COUNTIF(#REF!,'固定資産整理簿'!M314)</f>
        <v>#REF!</v>
      </c>
      <c r="O314" s="17">
        <f t="shared" si="23"/>
        <v>20</v>
      </c>
      <c r="P314" s="17" t="str">
        <f t="shared" si="24"/>
        <v>機械設備</v>
      </c>
      <c r="Q314" s="17">
        <f>COUNTIF('資産区分'!$A$2:$A$13,'固定資産整理簿'!P314)</f>
        <v>1</v>
      </c>
    </row>
    <row r="315" spans="2:17" ht="13.5" customHeight="1">
      <c r="B315" s="75" t="s">
        <v>455</v>
      </c>
      <c r="C315" s="73" t="s">
        <v>460</v>
      </c>
      <c r="D315" s="75" t="s">
        <v>462</v>
      </c>
      <c r="E315" s="77">
        <v>20</v>
      </c>
      <c r="F315" s="76" t="s">
        <v>453</v>
      </c>
      <c r="G315" s="75" t="s">
        <v>470</v>
      </c>
      <c r="H315" s="74" t="s">
        <v>161</v>
      </c>
      <c r="I315" s="73" t="s">
        <v>164</v>
      </c>
      <c r="K315" s="17" t="str">
        <f t="shared" si="25"/>
        <v>汚泥濃縮設備</v>
      </c>
      <c r="L315" s="17" t="str">
        <f t="shared" si="26"/>
        <v>加圧ポンプ</v>
      </c>
      <c r="M315" s="17" t="str">
        <f t="shared" si="27"/>
        <v>汚泥濃縮設備加圧ポンプ</v>
      </c>
      <c r="N315" s="149" t="e">
        <f>COUNTIF(#REF!,'固定資産整理簿'!M315)</f>
        <v>#REF!</v>
      </c>
      <c r="O315" s="17">
        <f t="shared" si="23"/>
        <v>20</v>
      </c>
      <c r="P315" s="17" t="str">
        <f t="shared" si="24"/>
        <v>機械設備</v>
      </c>
      <c r="Q315" s="17">
        <f>COUNTIF('資産区分'!$A$2:$A$13,'固定資産整理簿'!P315)</f>
        <v>1</v>
      </c>
    </row>
    <row r="316" spans="2:17" ht="13.5" customHeight="1">
      <c r="B316" s="75" t="s">
        <v>455</v>
      </c>
      <c r="C316" s="73" t="s">
        <v>460</v>
      </c>
      <c r="D316" s="75" t="s">
        <v>462</v>
      </c>
      <c r="E316" s="77">
        <v>20</v>
      </c>
      <c r="F316" s="76" t="s">
        <v>453</v>
      </c>
      <c r="G316" s="75" t="s">
        <v>470</v>
      </c>
      <c r="H316" s="91" t="s">
        <v>161</v>
      </c>
      <c r="I316" s="87" t="s">
        <v>330</v>
      </c>
      <c r="K316" s="17" t="str">
        <f t="shared" si="25"/>
        <v>汚泥濃縮設備</v>
      </c>
      <c r="L316" s="17" t="str">
        <f t="shared" si="26"/>
        <v>ベルト型ろ過濃縮機</v>
      </c>
      <c r="M316" s="17" t="str">
        <f t="shared" si="27"/>
        <v>汚泥濃縮設備ベルト型ろ過濃縮機</v>
      </c>
      <c r="N316" s="149" t="e">
        <f>COUNTIF(#REF!,'固定資産整理簿'!M316)</f>
        <v>#REF!</v>
      </c>
      <c r="O316" s="17">
        <f t="shared" si="23"/>
        <v>20</v>
      </c>
      <c r="P316" s="17" t="str">
        <f t="shared" si="24"/>
        <v>機械設備</v>
      </c>
      <c r="Q316" s="17">
        <f>COUNTIF('資産区分'!$A$2:$A$13,'固定資産整理簿'!P316)</f>
        <v>1</v>
      </c>
    </row>
    <row r="317" spans="2:17" ht="13.5" customHeight="1">
      <c r="B317" s="70" t="s">
        <v>455</v>
      </c>
      <c r="C317" s="68" t="s">
        <v>460</v>
      </c>
      <c r="D317" s="70" t="s">
        <v>462</v>
      </c>
      <c r="E317" s="72">
        <v>20</v>
      </c>
      <c r="F317" s="71" t="s">
        <v>453</v>
      </c>
      <c r="G317" s="70" t="s">
        <v>470</v>
      </c>
      <c r="H317" s="69" t="s">
        <v>161</v>
      </c>
      <c r="I317" s="68" t="s">
        <v>165</v>
      </c>
      <c r="K317" s="17" t="str">
        <f t="shared" si="25"/>
        <v>汚泥濃縮設備</v>
      </c>
      <c r="L317" s="17" t="str">
        <f t="shared" si="26"/>
        <v>遠心濃縮機</v>
      </c>
      <c r="M317" s="17" t="str">
        <f t="shared" si="27"/>
        <v>汚泥濃縮設備遠心濃縮機</v>
      </c>
      <c r="N317" s="149" t="e">
        <f>COUNTIF(#REF!,'固定資産整理簿'!M317)</f>
        <v>#REF!</v>
      </c>
      <c r="O317" s="17">
        <f t="shared" si="23"/>
        <v>20</v>
      </c>
      <c r="P317" s="17" t="str">
        <f t="shared" si="24"/>
        <v>機械設備</v>
      </c>
      <c r="Q317" s="17">
        <f>COUNTIF('資産区分'!$A$2:$A$13,'固定資産整理簿'!P317)</f>
        <v>1</v>
      </c>
    </row>
    <row r="318" spans="2:17" ht="13.5" customHeight="1">
      <c r="B318" s="97" t="s">
        <v>455</v>
      </c>
      <c r="C318" s="95" t="s">
        <v>460</v>
      </c>
      <c r="D318" s="97" t="s">
        <v>462</v>
      </c>
      <c r="E318" s="99">
        <v>20</v>
      </c>
      <c r="F318" s="98" t="s">
        <v>453</v>
      </c>
      <c r="G318" s="97" t="s">
        <v>470</v>
      </c>
      <c r="H318" s="96" t="s">
        <v>166</v>
      </c>
      <c r="I318" s="95" t="s">
        <v>482</v>
      </c>
      <c r="K318" s="17" t="str">
        <f t="shared" si="25"/>
        <v>汚泥消化タンク設備</v>
      </c>
      <c r="L318" s="17" t="str">
        <f t="shared" si="26"/>
        <v>センタードーム</v>
      </c>
      <c r="M318" s="17" t="str">
        <f t="shared" si="27"/>
        <v>汚泥消化タンク設備センタードーム</v>
      </c>
      <c r="N318" s="149" t="e">
        <f>COUNTIF(#REF!,'固定資産整理簿'!M318)</f>
        <v>#REF!</v>
      </c>
      <c r="O318" s="17">
        <f t="shared" si="23"/>
        <v>20</v>
      </c>
      <c r="P318" s="17" t="str">
        <f t="shared" si="24"/>
        <v>機械設備</v>
      </c>
      <c r="Q318" s="17">
        <f>COUNTIF('資産区分'!$A$2:$A$13,'固定資産整理簿'!P318)</f>
        <v>1</v>
      </c>
    </row>
    <row r="319" spans="2:17" ht="13.5" customHeight="1">
      <c r="B319" s="75" t="s">
        <v>455</v>
      </c>
      <c r="C319" s="73" t="s">
        <v>460</v>
      </c>
      <c r="D319" s="75" t="s">
        <v>462</v>
      </c>
      <c r="E319" s="77">
        <v>20</v>
      </c>
      <c r="F319" s="76" t="s">
        <v>453</v>
      </c>
      <c r="G319" s="75" t="s">
        <v>470</v>
      </c>
      <c r="H319" s="74" t="s">
        <v>166</v>
      </c>
      <c r="I319" s="73" t="s">
        <v>167</v>
      </c>
      <c r="K319" s="17" t="str">
        <f t="shared" si="25"/>
        <v>汚泥消化タンク設備</v>
      </c>
      <c r="L319" s="17" t="str">
        <f t="shared" si="26"/>
        <v>ガス攪拌装置</v>
      </c>
      <c r="M319" s="17" t="str">
        <f t="shared" si="27"/>
        <v>汚泥消化タンク設備ガス攪拌装置</v>
      </c>
      <c r="N319" s="149" t="e">
        <f>COUNTIF(#REF!,'固定資産整理簿'!M319)</f>
        <v>#REF!</v>
      </c>
      <c r="O319" s="17">
        <f t="shared" si="23"/>
        <v>20</v>
      </c>
      <c r="P319" s="17" t="str">
        <f t="shared" si="24"/>
        <v>機械設備</v>
      </c>
      <c r="Q319" s="17">
        <f>COUNTIF('資産区分'!$A$2:$A$13,'固定資産整理簿'!P319)</f>
        <v>1</v>
      </c>
    </row>
    <row r="320" spans="2:17" ht="13.5" customHeight="1">
      <c r="B320" s="75" t="s">
        <v>455</v>
      </c>
      <c r="C320" s="73" t="s">
        <v>460</v>
      </c>
      <c r="D320" s="75" t="s">
        <v>462</v>
      </c>
      <c r="E320" s="77">
        <v>20</v>
      </c>
      <c r="F320" s="76" t="s">
        <v>453</v>
      </c>
      <c r="G320" s="75" t="s">
        <v>470</v>
      </c>
      <c r="H320" s="74" t="s">
        <v>166</v>
      </c>
      <c r="I320" s="73" t="s">
        <v>168</v>
      </c>
      <c r="K320" s="17" t="str">
        <f t="shared" si="25"/>
        <v>汚泥消化タンク設備</v>
      </c>
      <c r="L320" s="17" t="str">
        <f t="shared" si="26"/>
        <v>機械攪拌機</v>
      </c>
      <c r="M320" s="17" t="str">
        <f t="shared" si="27"/>
        <v>汚泥消化タンク設備機械攪拌機</v>
      </c>
      <c r="N320" s="149" t="e">
        <f>COUNTIF(#REF!,'固定資産整理簿'!M320)</f>
        <v>#REF!</v>
      </c>
      <c r="O320" s="17">
        <f t="shared" si="23"/>
        <v>20</v>
      </c>
      <c r="P320" s="17" t="str">
        <f t="shared" si="24"/>
        <v>機械設備</v>
      </c>
      <c r="Q320" s="17">
        <f>COUNTIF('資産区分'!$A$2:$A$13,'固定資産整理簿'!P320)</f>
        <v>1</v>
      </c>
    </row>
    <row r="321" spans="2:17" ht="13.5" customHeight="1">
      <c r="B321" s="75" t="s">
        <v>455</v>
      </c>
      <c r="C321" s="73" t="s">
        <v>460</v>
      </c>
      <c r="D321" s="75" t="s">
        <v>462</v>
      </c>
      <c r="E321" s="77">
        <v>20</v>
      </c>
      <c r="F321" s="76" t="s">
        <v>453</v>
      </c>
      <c r="G321" s="75" t="s">
        <v>470</v>
      </c>
      <c r="H321" s="74" t="s">
        <v>166</v>
      </c>
      <c r="I321" s="73" t="s">
        <v>121</v>
      </c>
      <c r="K321" s="17" t="str">
        <f t="shared" si="25"/>
        <v>汚泥消化タンク設備</v>
      </c>
      <c r="L321" s="17" t="str">
        <f t="shared" si="26"/>
        <v>汚泥ポンプ</v>
      </c>
      <c r="M321" s="17" t="str">
        <f t="shared" si="27"/>
        <v>汚泥消化タンク設備汚泥ポンプ</v>
      </c>
      <c r="N321" s="149" t="e">
        <f>COUNTIF(#REF!,'固定資産整理簿'!M321)</f>
        <v>#REF!</v>
      </c>
      <c r="O321" s="17">
        <f t="shared" si="23"/>
        <v>20</v>
      </c>
      <c r="P321" s="17" t="str">
        <f t="shared" si="24"/>
        <v>機械設備</v>
      </c>
      <c r="Q321" s="17">
        <f>COUNTIF('資産区分'!$A$2:$A$13,'固定資産整理簿'!P321)</f>
        <v>1</v>
      </c>
    </row>
    <row r="322" spans="2:17" ht="13.5" customHeight="1">
      <c r="B322" s="75" t="s">
        <v>455</v>
      </c>
      <c r="C322" s="73" t="s">
        <v>460</v>
      </c>
      <c r="D322" s="75" t="s">
        <v>462</v>
      </c>
      <c r="E322" s="77">
        <v>20</v>
      </c>
      <c r="F322" s="76" t="s">
        <v>453</v>
      </c>
      <c r="G322" s="75" t="s">
        <v>470</v>
      </c>
      <c r="H322" s="74" t="s">
        <v>166</v>
      </c>
      <c r="I322" s="73" t="s">
        <v>169</v>
      </c>
      <c r="K322" s="17" t="str">
        <f t="shared" si="25"/>
        <v>汚泥消化タンク設備</v>
      </c>
      <c r="L322" s="17" t="str">
        <f t="shared" si="26"/>
        <v>脱硫装置</v>
      </c>
      <c r="M322" s="17" t="str">
        <f t="shared" si="27"/>
        <v>汚泥消化タンク設備脱硫装置</v>
      </c>
      <c r="N322" s="149" t="e">
        <f>COUNTIF(#REF!,'固定資産整理簿'!M322)</f>
        <v>#REF!</v>
      </c>
      <c r="O322" s="17">
        <f t="shared" si="23"/>
        <v>20</v>
      </c>
      <c r="P322" s="17" t="str">
        <f t="shared" si="24"/>
        <v>機械設備</v>
      </c>
      <c r="Q322" s="17">
        <f>COUNTIF('資産区分'!$A$2:$A$13,'固定資産整理簿'!P322)</f>
        <v>1</v>
      </c>
    </row>
    <row r="323" spans="2:17" ht="13.5" customHeight="1">
      <c r="B323" s="75" t="s">
        <v>455</v>
      </c>
      <c r="C323" s="73" t="s">
        <v>460</v>
      </c>
      <c r="D323" s="75" t="s">
        <v>462</v>
      </c>
      <c r="E323" s="77">
        <v>20</v>
      </c>
      <c r="F323" s="76" t="s">
        <v>453</v>
      </c>
      <c r="G323" s="75" t="s">
        <v>470</v>
      </c>
      <c r="H323" s="74" t="s">
        <v>166</v>
      </c>
      <c r="I323" s="73" t="s">
        <v>170</v>
      </c>
      <c r="K323" s="17" t="str">
        <f t="shared" si="25"/>
        <v>汚泥消化タンク設備</v>
      </c>
      <c r="L323" s="17" t="str">
        <f t="shared" si="26"/>
        <v>余剰ガス燃焼装置</v>
      </c>
      <c r="M323" s="17" t="str">
        <f t="shared" si="27"/>
        <v>汚泥消化タンク設備余剰ガス燃焼装置</v>
      </c>
      <c r="N323" s="149" t="e">
        <f>COUNTIF(#REF!,'固定資産整理簿'!M323)</f>
        <v>#REF!</v>
      </c>
      <c r="O323" s="17">
        <f t="shared" si="23"/>
        <v>20</v>
      </c>
      <c r="P323" s="17" t="str">
        <f t="shared" si="24"/>
        <v>機械設備</v>
      </c>
      <c r="Q323" s="17">
        <f>COUNTIF('資産区分'!$A$2:$A$13,'固定資産整理簿'!P323)</f>
        <v>1</v>
      </c>
    </row>
    <row r="324" spans="2:17" ht="13.5" customHeight="1">
      <c r="B324" s="75" t="s">
        <v>455</v>
      </c>
      <c r="C324" s="73" t="s">
        <v>460</v>
      </c>
      <c r="D324" s="75" t="s">
        <v>462</v>
      </c>
      <c r="E324" s="77">
        <v>20</v>
      </c>
      <c r="F324" s="76" t="s">
        <v>453</v>
      </c>
      <c r="G324" s="75" t="s">
        <v>470</v>
      </c>
      <c r="H324" s="74" t="s">
        <v>166</v>
      </c>
      <c r="I324" s="73" t="s">
        <v>52</v>
      </c>
      <c r="K324" s="17" t="str">
        <f t="shared" si="25"/>
        <v>汚泥消化タンク設備</v>
      </c>
      <c r="L324" s="17" t="str">
        <f t="shared" si="26"/>
        <v>燃料タンク</v>
      </c>
      <c r="M324" s="17" t="str">
        <f t="shared" si="27"/>
        <v>汚泥消化タンク設備燃料タンク</v>
      </c>
      <c r="N324" s="149" t="e">
        <f>COUNTIF(#REF!,'固定資産整理簿'!M324)</f>
        <v>#REF!</v>
      </c>
      <c r="O324" s="17">
        <f t="shared" si="23"/>
        <v>20</v>
      </c>
      <c r="P324" s="17" t="str">
        <f t="shared" si="24"/>
        <v>機械設備</v>
      </c>
      <c r="Q324" s="17">
        <f>COUNTIF('資産区分'!$A$2:$A$13,'固定資産整理簿'!P324)</f>
        <v>1</v>
      </c>
    </row>
    <row r="325" spans="2:17" ht="13.5" customHeight="1">
      <c r="B325" s="75" t="s">
        <v>455</v>
      </c>
      <c r="C325" s="73" t="s">
        <v>460</v>
      </c>
      <c r="D325" s="75" t="s">
        <v>462</v>
      </c>
      <c r="E325" s="77">
        <v>20</v>
      </c>
      <c r="F325" s="76" t="s">
        <v>453</v>
      </c>
      <c r="G325" s="75" t="s">
        <v>470</v>
      </c>
      <c r="H325" s="74" t="s">
        <v>166</v>
      </c>
      <c r="I325" s="73" t="s">
        <v>51</v>
      </c>
      <c r="K325" s="17" t="str">
        <f t="shared" si="25"/>
        <v>汚泥消化タンク設備</v>
      </c>
      <c r="L325" s="17" t="str">
        <f t="shared" si="26"/>
        <v>燃料ポンプ</v>
      </c>
      <c r="M325" s="17" t="str">
        <f t="shared" si="27"/>
        <v>汚泥消化タンク設備燃料ポンプ</v>
      </c>
      <c r="N325" s="149" t="e">
        <f>COUNTIF(#REF!,'固定資産整理簿'!M325)</f>
        <v>#REF!</v>
      </c>
      <c r="O325" s="17">
        <f t="shared" si="23"/>
        <v>20</v>
      </c>
      <c r="P325" s="17" t="str">
        <f t="shared" si="24"/>
        <v>機械設備</v>
      </c>
      <c r="Q325" s="17">
        <f>COUNTIF('資産区分'!$A$2:$A$13,'固定資産整理簿'!P325)</f>
        <v>1</v>
      </c>
    </row>
    <row r="326" spans="2:17" ht="13.5" customHeight="1">
      <c r="B326" s="75" t="s">
        <v>455</v>
      </c>
      <c r="C326" s="73" t="s">
        <v>460</v>
      </c>
      <c r="D326" s="75" t="s">
        <v>462</v>
      </c>
      <c r="E326" s="77">
        <v>20</v>
      </c>
      <c r="F326" s="76" t="s">
        <v>453</v>
      </c>
      <c r="G326" s="75" t="s">
        <v>470</v>
      </c>
      <c r="H326" s="74" t="s">
        <v>166</v>
      </c>
      <c r="I326" s="73" t="s">
        <v>481</v>
      </c>
      <c r="K326" s="17" t="str">
        <f t="shared" si="25"/>
        <v>汚泥消化タンク設備</v>
      </c>
      <c r="L326" s="17" t="str">
        <f t="shared" si="26"/>
        <v>ガスホルダ</v>
      </c>
      <c r="M326" s="17" t="str">
        <f t="shared" si="27"/>
        <v>汚泥消化タンク設備ガスホルダ</v>
      </c>
      <c r="N326" s="149" t="e">
        <f>COUNTIF(#REF!,'固定資産整理簿'!M326)</f>
        <v>#REF!</v>
      </c>
      <c r="O326" s="17">
        <f aca="true" t="shared" si="28" ref="O326:O389">E326</f>
        <v>20</v>
      </c>
      <c r="P326" s="17" t="str">
        <f aca="true" t="shared" si="29" ref="P326:P389">C326</f>
        <v>機械設備</v>
      </c>
      <c r="Q326" s="17">
        <f>COUNTIF('資産区分'!$A$2:$A$13,'固定資産整理簿'!P326)</f>
        <v>1</v>
      </c>
    </row>
    <row r="327" spans="2:17" ht="13.5" customHeight="1">
      <c r="B327" s="75" t="s">
        <v>455</v>
      </c>
      <c r="C327" s="73" t="s">
        <v>460</v>
      </c>
      <c r="D327" s="75" t="s">
        <v>462</v>
      </c>
      <c r="E327" s="77">
        <v>20</v>
      </c>
      <c r="F327" s="76" t="s">
        <v>453</v>
      </c>
      <c r="G327" s="75" t="s">
        <v>470</v>
      </c>
      <c r="H327" s="74" t="s">
        <v>166</v>
      </c>
      <c r="I327" s="73" t="s">
        <v>171</v>
      </c>
      <c r="K327" s="17" t="str">
        <f t="shared" si="25"/>
        <v>汚泥消化タンク設備</v>
      </c>
      <c r="L327" s="17" t="str">
        <f t="shared" si="26"/>
        <v>蒸気ボイラ</v>
      </c>
      <c r="M327" s="17" t="str">
        <f t="shared" si="27"/>
        <v>汚泥消化タンク設備蒸気ボイラ</v>
      </c>
      <c r="N327" s="149" t="e">
        <f>COUNTIF(#REF!,'固定資産整理簿'!M327)</f>
        <v>#REF!</v>
      </c>
      <c r="O327" s="17">
        <f t="shared" si="28"/>
        <v>20</v>
      </c>
      <c r="P327" s="17" t="str">
        <f t="shared" si="29"/>
        <v>機械設備</v>
      </c>
      <c r="Q327" s="17">
        <f>COUNTIF('資産区分'!$A$2:$A$13,'固定資産整理簿'!P327)</f>
        <v>1</v>
      </c>
    </row>
    <row r="328" spans="2:17" ht="13.5" customHeight="1">
      <c r="B328" s="75" t="s">
        <v>455</v>
      </c>
      <c r="C328" s="73" t="s">
        <v>460</v>
      </c>
      <c r="D328" s="75" t="s">
        <v>462</v>
      </c>
      <c r="E328" s="77">
        <v>20</v>
      </c>
      <c r="F328" s="76" t="s">
        <v>453</v>
      </c>
      <c r="G328" s="75" t="s">
        <v>470</v>
      </c>
      <c r="H328" s="74" t="s">
        <v>166</v>
      </c>
      <c r="I328" s="73" t="s">
        <v>172</v>
      </c>
      <c r="K328" s="17" t="str">
        <f t="shared" si="25"/>
        <v>汚泥消化タンク設備</v>
      </c>
      <c r="L328" s="17" t="str">
        <f t="shared" si="26"/>
        <v>温水ボイラ</v>
      </c>
      <c r="M328" s="17" t="str">
        <f t="shared" si="27"/>
        <v>汚泥消化タンク設備温水ボイラ</v>
      </c>
      <c r="N328" s="149" t="e">
        <f>COUNTIF(#REF!,'固定資産整理簿'!M328)</f>
        <v>#REF!</v>
      </c>
      <c r="O328" s="17">
        <f t="shared" si="28"/>
        <v>20</v>
      </c>
      <c r="P328" s="17" t="str">
        <f t="shared" si="29"/>
        <v>機械設備</v>
      </c>
      <c r="Q328" s="17">
        <f>COUNTIF('資産区分'!$A$2:$A$13,'固定資産整理簿'!P328)</f>
        <v>1</v>
      </c>
    </row>
    <row r="329" spans="2:17" ht="13.5" customHeight="1">
      <c r="B329" s="92" t="s">
        <v>455</v>
      </c>
      <c r="C329" s="90" t="s">
        <v>460</v>
      </c>
      <c r="D329" s="92" t="s">
        <v>462</v>
      </c>
      <c r="E329" s="94">
        <v>20</v>
      </c>
      <c r="F329" s="93" t="s">
        <v>453</v>
      </c>
      <c r="G329" s="92" t="s">
        <v>470</v>
      </c>
      <c r="H329" s="91" t="s">
        <v>166</v>
      </c>
      <c r="I329" s="90" t="s">
        <v>173</v>
      </c>
      <c r="K329" s="17" t="str">
        <f t="shared" si="25"/>
        <v>汚泥消化タンク設備</v>
      </c>
      <c r="L329" s="17" t="str">
        <f t="shared" si="26"/>
        <v>熱交換器</v>
      </c>
      <c r="M329" s="17" t="str">
        <f t="shared" si="27"/>
        <v>汚泥消化タンク設備熱交換器</v>
      </c>
      <c r="N329" s="149" t="e">
        <f>COUNTIF(#REF!,'固定資産整理簿'!M329)</f>
        <v>#REF!</v>
      </c>
      <c r="O329" s="17">
        <f t="shared" si="28"/>
        <v>20</v>
      </c>
      <c r="P329" s="17" t="str">
        <f t="shared" si="29"/>
        <v>機械設備</v>
      </c>
      <c r="Q329" s="17">
        <f>COUNTIF('資産区分'!$A$2:$A$13,'固定資産整理簿'!P329)</f>
        <v>1</v>
      </c>
    </row>
    <row r="330" spans="2:17" ht="13.5" customHeight="1">
      <c r="B330" s="80" t="s">
        <v>455</v>
      </c>
      <c r="C330" s="78" t="s">
        <v>460</v>
      </c>
      <c r="D330" s="80" t="s">
        <v>462</v>
      </c>
      <c r="E330" s="82">
        <v>20</v>
      </c>
      <c r="F330" s="81" t="s">
        <v>453</v>
      </c>
      <c r="G330" s="80" t="s">
        <v>470</v>
      </c>
      <c r="H330" s="89" t="s">
        <v>480</v>
      </c>
      <c r="I330" s="78" t="s">
        <v>116</v>
      </c>
      <c r="K330" s="17" t="str">
        <f aca="true" t="shared" si="30" ref="K330:K393">H330</f>
        <v>汚泥洗浄タンク設備</v>
      </c>
      <c r="L330" s="17" t="str">
        <f aca="true" t="shared" si="31" ref="L330:L393">I330</f>
        <v>汚泥かき寄せ機</v>
      </c>
      <c r="M330" s="17" t="str">
        <f aca="true" t="shared" si="32" ref="M330:M393">K330&amp;L330</f>
        <v>汚泥洗浄タンク設備汚泥かき寄せ機</v>
      </c>
      <c r="N330" s="149" t="e">
        <f>COUNTIF(#REF!,'固定資産整理簿'!M330)</f>
        <v>#REF!</v>
      </c>
      <c r="O330" s="17">
        <f t="shared" si="28"/>
        <v>20</v>
      </c>
      <c r="P330" s="17" t="str">
        <f t="shared" si="29"/>
        <v>機械設備</v>
      </c>
      <c r="Q330" s="17">
        <f>COUNTIF('資産区分'!$A$2:$A$13,'固定資産整理簿'!P330)</f>
        <v>1</v>
      </c>
    </row>
    <row r="331" spans="2:17" ht="13.5" customHeight="1">
      <c r="B331" s="75" t="s">
        <v>455</v>
      </c>
      <c r="C331" s="73" t="s">
        <v>460</v>
      </c>
      <c r="D331" s="75" t="s">
        <v>462</v>
      </c>
      <c r="E331" s="77">
        <v>20</v>
      </c>
      <c r="F331" s="76" t="s">
        <v>453</v>
      </c>
      <c r="G331" s="75" t="s">
        <v>470</v>
      </c>
      <c r="H331" s="88" t="s">
        <v>480</v>
      </c>
      <c r="I331" s="73" t="s">
        <v>174</v>
      </c>
      <c r="K331" s="17" t="str">
        <f t="shared" si="30"/>
        <v>汚泥洗浄タンク設備</v>
      </c>
      <c r="L331" s="17" t="str">
        <f t="shared" si="31"/>
        <v>洗浄ポンプ</v>
      </c>
      <c r="M331" s="17" t="str">
        <f t="shared" si="32"/>
        <v>汚泥洗浄タンク設備洗浄ポンプ</v>
      </c>
      <c r="N331" s="149" t="e">
        <f>COUNTIF(#REF!,'固定資産整理簿'!M331)</f>
        <v>#REF!</v>
      </c>
      <c r="O331" s="17">
        <f t="shared" si="28"/>
        <v>20</v>
      </c>
      <c r="P331" s="17" t="str">
        <f t="shared" si="29"/>
        <v>機械設備</v>
      </c>
      <c r="Q331" s="17">
        <f>COUNTIF('資産区分'!$A$2:$A$13,'固定資産整理簿'!P331)</f>
        <v>1</v>
      </c>
    </row>
    <row r="332" spans="2:17" ht="13.5" customHeight="1">
      <c r="B332" s="70" t="s">
        <v>455</v>
      </c>
      <c r="C332" s="68" t="s">
        <v>460</v>
      </c>
      <c r="D332" s="70" t="s">
        <v>462</v>
      </c>
      <c r="E332" s="72">
        <v>20</v>
      </c>
      <c r="F332" s="71" t="s">
        <v>453</v>
      </c>
      <c r="G332" s="70" t="s">
        <v>470</v>
      </c>
      <c r="H332" s="84" t="s">
        <v>480</v>
      </c>
      <c r="I332" s="68" t="s">
        <v>121</v>
      </c>
      <c r="K332" s="17" t="str">
        <f t="shared" si="30"/>
        <v>汚泥洗浄タンク設備</v>
      </c>
      <c r="L332" s="17" t="str">
        <f t="shared" si="31"/>
        <v>汚泥ポンプ</v>
      </c>
      <c r="M332" s="17" t="str">
        <f t="shared" si="32"/>
        <v>汚泥洗浄タンク設備汚泥ポンプ</v>
      </c>
      <c r="N332" s="149" t="e">
        <f>COUNTIF(#REF!,'固定資産整理簿'!M332)</f>
        <v>#REF!</v>
      </c>
      <c r="O332" s="17">
        <f t="shared" si="28"/>
        <v>20</v>
      </c>
      <c r="P332" s="17" t="str">
        <f t="shared" si="29"/>
        <v>機械設備</v>
      </c>
      <c r="Q332" s="17">
        <f>COUNTIF('資産区分'!$A$2:$A$13,'固定資産整理簿'!P332)</f>
        <v>1</v>
      </c>
    </row>
    <row r="333" spans="2:17" ht="13.5" customHeight="1">
      <c r="B333" s="80" t="s">
        <v>455</v>
      </c>
      <c r="C333" s="78" t="s">
        <v>460</v>
      </c>
      <c r="D333" s="80" t="s">
        <v>462</v>
      </c>
      <c r="E333" s="82">
        <v>20</v>
      </c>
      <c r="F333" s="81" t="s">
        <v>453</v>
      </c>
      <c r="G333" s="80" t="s">
        <v>470</v>
      </c>
      <c r="H333" s="79" t="s">
        <v>175</v>
      </c>
      <c r="I333" s="78" t="s">
        <v>176</v>
      </c>
      <c r="K333" s="17" t="str">
        <f t="shared" si="30"/>
        <v>汚泥貯留設備</v>
      </c>
      <c r="L333" s="17" t="str">
        <f t="shared" si="31"/>
        <v>水中攪拌機</v>
      </c>
      <c r="M333" s="17" t="str">
        <f t="shared" si="32"/>
        <v>汚泥貯留設備水中攪拌機</v>
      </c>
      <c r="N333" s="149" t="e">
        <f>COUNTIF(#REF!,'固定資産整理簿'!M333)</f>
        <v>#REF!</v>
      </c>
      <c r="O333" s="17">
        <f t="shared" si="28"/>
        <v>20</v>
      </c>
      <c r="P333" s="17" t="str">
        <f t="shared" si="29"/>
        <v>機械設備</v>
      </c>
      <c r="Q333" s="17">
        <f>COUNTIF('資産区分'!$A$2:$A$13,'固定資産整理簿'!P333)</f>
        <v>1</v>
      </c>
    </row>
    <row r="334" spans="2:17" ht="13.5" customHeight="1">
      <c r="B334" s="75" t="s">
        <v>455</v>
      </c>
      <c r="C334" s="73" t="s">
        <v>460</v>
      </c>
      <c r="D334" s="75" t="s">
        <v>462</v>
      </c>
      <c r="E334" s="77">
        <v>20</v>
      </c>
      <c r="F334" s="76" t="s">
        <v>453</v>
      </c>
      <c r="G334" s="75" t="s">
        <v>470</v>
      </c>
      <c r="H334" s="74" t="s">
        <v>175</v>
      </c>
      <c r="I334" s="73" t="s">
        <v>177</v>
      </c>
      <c r="K334" s="17" t="str">
        <f t="shared" si="30"/>
        <v>汚泥貯留設備</v>
      </c>
      <c r="L334" s="17" t="str">
        <f t="shared" si="31"/>
        <v>機械式攪拌機</v>
      </c>
      <c r="M334" s="17" t="str">
        <f t="shared" si="32"/>
        <v>汚泥貯留設備機械式攪拌機</v>
      </c>
      <c r="N334" s="149" t="e">
        <f>COUNTIF(#REF!,'固定資産整理簿'!M334)</f>
        <v>#REF!</v>
      </c>
      <c r="O334" s="17">
        <f t="shared" si="28"/>
        <v>20</v>
      </c>
      <c r="P334" s="17" t="str">
        <f t="shared" si="29"/>
        <v>機械設備</v>
      </c>
      <c r="Q334" s="17">
        <f>COUNTIF('資産区分'!$A$2:$A$13,'固定資産整理簿'!P334)</f>
        <v>1</v>
      </c>
    </row>
    <row r="335" spans="2:17" ht="13.5" customHeight="1">
      <c r="B335" s="75" t="s">
        <v>455</v>
      </c>
      <c r="C335" s="73" t="s">
        <v>460</v>
      </c>
      <c r="D335" s="75" t="s">
        <v>462</v>
      </c>
      <c r="E335" s="77">
        <v>20</v>
      </c>
      <c r="F335" s="76" t="s">
        <v>453</v>
      </c>
      <c r="G335" s="75" t="s">
        <v>470</v>
      </c>
      <c r="H335" s="74" t="s">
        <v>175</v>
      </c>
      <c r="I335" s="73" t="s">
        <v>178</v>
      </c>
      <c r="K335" s="17" t="str">
        <f t="shared" si="30"/>
        <v>汚泥貯留設備</v>
      </c>
      <c r="L335" s="17" t="str">
        <f t="shared" si="31"/>
        <v>空気攪拌装置</v>
      </c>
      <c r="M335" s="17" t="str">
        <f t="shared" si="32"/>
        <v>汚泥貯留設備空気攪拌装置</v>
      </c>
      <c r="N335" s="149" t="e">
        <f>COUNTIF(#REF!,'固定資産整理簿'!M335)</f>
        <v>#REF!</v>
      </c>
      <c r="O335" s="17">
        <f t="shared" si="28"/>
        <v>20</v>
      </c>
      <c r="P335" s="17" t="str">
        <f t="shared" si="29"/>
        <v>機械設備</v>
      </c>
      <c r="Q335" s="17">
        <f>COUNTIF('資産区分'!$A$2:$A$13,'固定資産整理簿'!P335)</f>
        <v>1</v>
      </c>
    </row>
    <row r="336" spans="2:17" ht="13.5" customHeight="1">
      <c r="B336" s="70" t="s">
        <v>455</v>
      </c>
      <c r="C336" s="68" t="s">
        <v>460</v>
      </c>
      <c r="D336" s="70" t="s">
        <v>462</v>
      </c>
      <c r="E336" s="72">
        <v>20</v>
      </c>
      <c r="F336" s="71" t="s">
        <v>453</v>
      </c>
      <c r="G336" s="70" t="s">
        <v>470</v>
      </c>
      <c r="H336" s="69" t="s">
        <v>175</v>
      </c>
      <c r="I336" s="68" t="s">
        <v>121</v>
      </c>
      <c r="K336" s="17" t="str">
        <f t="shared" si="30"/>
        <v>汚泥貯留設備</v>
      </c>
      <c r="L336" s="17" t="str">
        <f t="shared" si="31"/>
        <v>汚泥ポンプ</v>
      </c>
      <c r="M336" s="17" t="str">
        <f t="shared" si="32"/>
        <v>汚泥貯留設備汚泥ポンプ</v>
      </c>
      <c r="N336" s="149" t="e">
        <f>COUNTIF(#REF!,'固定資産整理簿'!M336)</f>
        <v>#REF!</v>
      </c>
      <c r="O336" s="17">
        <f t="shared" si="28"/>
        <v>20</v>
      </c>
      <c r="P336" s="17" t="str">
        <f t="shared" si="29"/>
        <v>機械設備</v>
      </c>
      <c r="Q336" s="17">
        <f>COUNTIF('資産区分'!$A$2:$A$13,'固定資産整理簿'!P336)</f>
        <v>1</v>
      </c>
    </row>
    <row r="337" spans="2:17" ht="13.5" customHeight="1">
      <c r="B337" s="80" t="s">
        <v>455</v>
      </c>
      <c r="C337" s="78" t="s">
        <v>460</v>
      </c>
      <c r="D337" s="80" t="s">
        <v>462</v>
      </c>
      <c r="E337" s="82">
        <v>20</v>
      </c>
      <c r="F337" s="81" t="s">
        <v>453</v>
      </c>
      <c r="G337" s="80" t="s">
        <v>470</v>
      </c>
      <c r="H337" s="79" t="s">
        <v>179</v>
      </c>
      <c r="I337" s="78" t="s">
        <v>180</v>
      </c>
      <c r="K337" s="17" t="str">
        <f t="shared" si="30"/>
        <v>調質設備</v>
      </c>
      <c r="L337" s="17" t="str">
        <f t="shared" si="31"/>
        <v>消石灰注入装置</v>
      </c>
      <c r="M337" s="17" t="str">
        <f t="shared" si="32"/>
        <v>調質設備消石灰注入装置</v>
      </c>
      <c r="N337" s="149" t="e">
        <f>COUNTIF(#REF!,'固定資産整理簿'!M337)</f>
        <v>#REF!</v>
      </c>
      <c r="O337" s="17">
        <f t="shared" si="28"/>
        <v>20</v>
      </c>
      <c r="P337" s="17" t="str">
        <f t="shared" si="29"/>
        <v>機械設備</v>
      </c>
      <c r="Q337" s="17">
        <f>COUNTIF('資産区分'!$A$2:$A$13,'固定資産整理簿'!P337)</f>
        <v>1</v>
      </c>
    </row>
    <row r="338" spans="2:17" ht="13.5" customHeight="1">
      <c r="B338" s="75" t="s">
        <v>455</v>
      </c>
      <c r="C338" s="73" t="s">
        <v>460</v>
      </c>
      <c r="D338" s="75" t="s">
        <v>462</v>
      </c>
      <c r="E338" s="77">
        <v>20</v>
      </c>
      <c r="F338" s="76" t="s">
        <v>453</v>
      </c>
      <c r="G338" s="75" t="s">
        <v>470</v>
      </c>
      <c r="H338" s="74" t="s">
        <v>179</v>
      </c>
      <c r="I338" s="73" t="s">
        <v>181</v>
      </c>
      <c r="K338" s="17" t="str">
        <f t="shared" si="30"/>
        <v>調質設備</v>
      </c>
      <c r="L338" s="17" t="str">
        <f t="shared" si="31"/>
        <v>無機凝集剤注入装置</v>
      </c>
      <c r="M338" s="17" t="str">
        <f t="shared" si="32"/>
        <v>調質設備無機凝集剤注入装置</v>
      </c>
      <c r="N338" s="149" t="e">
        <f>COUNTIF(#REF!,'固定資産整理簿'!M338)</f>
        <v>#REF!</v>
      </c>
      <c r="O338" s="17">
        <f t="shared" si="28"/>
        <v>20</v>
      </c>
      <c r="P338" s="17" t="str">
        <f t="shared" si="29"/>
        <v>機械設備</v>
      </c>
      <c r="Q338" s="17">
        <f>COUNTIF('資産区分'!$A$2:$A$13,'固定資産整理簿'!P338)</f>
        <v>1</v>
      </c>
    </row>
    <row r="339" spans="2:17" ht="13.5" customHeight="1">
      <c r="B339" s="75" t="s">
        <v>455</v>
      </c>
      <c r="C339" s="73" t="s">
        <v>460</v>
      </c>
      <c r="D339" s="75" t="s">
        <v>462</v>
      </c>
      <c r="E339" s="77">
        <v>20</v>
      </c>
      <c r="F339" s="76" t="s">
        <v>453</v>
      </c>
      <c r="G339" s="75" t="s">
        <v>470</v>
      </c>
      <c r="H339" s="74" t="s">
        <v>179</v>
      </c>
      <c r="I339" s="73" t="s">
        <v>182</v>
      </c>
      <c r="K339" s="17" t="str">
        <f t="shared" si="30"/>
        <v>調質設備</v>
      </c>
      <c r="L339" s="17" t="str">
        <f t="shared" si="31"/>
        <v>有機凝集剤注入装置</v>
      </c>
      <c r="M339" s="17" t="str">
        <f t="shared" si="32"/>
        <v>調質設備有機凝集剤注入装置</v>
      </c>
      <c r="N339" s="149" t="e">
        <f>COUNTIF(#REF!,'固定資産整理簿'!M339)</f>
        <v>#REF!</v>
      </c>
      <c r="O339" s="17">
        <f t="shared" si="28"/>
        <v>20</v>
      </c>
      <c r="P339" s="17" t="str">
        <f t="shared" si="29"/>
        <v>機械設備</v>
      </c>
      <c r="Q339" s="17">
        <f>COUNTIF('資産区分'!$A$2:$A$13,'固定資産整理簿'!P339)</f>
        <v>1</v>
      </c>
    </row>
    <row r="340" spans="2:17" ht="13.5" customHeight="1">
      <c r="B340" s="75" t="s">
        <v>455</v>
      </c>
      <c r="C340" s="73" t="s">
        <v>460</v>
      </c>
      <c r="D340" s="75" t="s">
        <v>462</v>
      </c>
      <c r="E340" s="77">
        <v>20</v>
      </c>
      <c r="F340" s="76" t="s">
        <v>453</v>
      </c>
      <c r="G340" s="75" t="s">
        <v>470</v>
      </c>
      <c r="H340" s="74" t="s">
        <v>179</v>
      </c>
      <c r="I340" s="73" t="s">
        <v>183</v>
      </c>
      <c r="K340" s="17" t="str">
        <f t="shared" si="30"/>
        <v>調質設備</v>
      </c>
      <c r="L340" s="17" t="str">
        <f t="shared" si="31"/>
        <v>凝集混和タンク</v>
      </c>
      <c r="M340" s="17" t="str">
        <f t="shared" si="32"/>
        <v>調質設備凝集混和タンク</v>
      </c>
      <c r="N340" s="149" t="e">
        <f>COUNTIF(#REF!,'固定資産整理簿'!M340)</f>
        <v>#REF!</v>
      </c>
      <c r="O340" s="17">
        <f t="shared" si="28"/>
        <v>20</v>
      </c>
      <c r="P340" s="17" t="str">
        <f t="shared" si="29"/>
        <v>機械設備</v>
      </c>
      <c r="Q340" s="17">
        <f>COUNTIF('資産区分'!$A$2:$A$13,'固定資産整理簿'!P340)</f>
        <v>1</v>
      </c>
    </row>
    <row r="341" spans="2:17" ht="13.5" customHeight="1">
      <c r="B341" s="70" t="s">
        <v>455</v>
      </c>
      <c r="C341" s="68" t="s">
        <v>460</v>
      </c>
      <c r="D341" s="70" t="s">
        <v>462</v>
      </c>
      <c r="E341" s="72">
        <v>20</v>
      </c>
      <c r="F341" s="71" t="s">
        <v>453</v>
      </c>
      <c r="G341" s="70" t="s">
        <v>470</v>
      </c>
      <c r="H341" s="69" t="s">
        <v>179</v>
      </c>
      <c r="I341" s="68" t="s">
        <v>184</v>
      </c>
      <c r="K341" s="17" t="str">
        <f t="shared" si="30"/>
        <v>調質設備</v>
      </c>
      <c r="L341" s="17" t="str">
        <f t="shared" si="31"/>
        <v>造粒調質装置</v>
      </c>
      <c r="M341" s="17" t="str">
        <f t="shared" si="32"/>
        <v>調質設備造粒調質装置</v>
      </c>
      <c r="N341" s="149" t="e">
        <f>COUNTIF(#REF!,'固定資産整理簿'!M341)</f>
        <v>#REF!</v>
      </c>
      <c r="O341" s="17">
        <f t="shared" si="28"/>
        <v>20</v>
      </c>
      <c r="P341" s="17" t="str">
        <f t="shared" si="29"/>
        <v>機械設備</v>
      </c>
      <c r="Q341" s="17">
        <f>COUNTIF('資産区分'!$A$2:$A$13,'固定資産整理簿'!P341)</f>
        <v>1</v>
      </c>
    </row>
    <row r="342" spans="2:17" ht="13.5" customHeight="1">
      <c r="B342" s="80" t="s">
        <v>455</v>
      </c>
      <c r="C342" s="78" t="s">
        <v>460</v>
      </c>
      <c r="D342" s="80" t="s">
        <v>462</v>
      </c>
      <c r="E342" s="82">
        <v>20</v>
      </c>
      <c r="F342" s="81" t="s">
        <v>453</v>
      </c>
      <c r="G342" s="80" t="s">
        <v>470</v>
      </c>
      <c r="H342" s="79" t="s">
        <v>185</v>
      </c>
      <c r="I342" s="78" t="s">
        <v>171</v>
      </c>
      <c r="K342" s="17" t="str">
        <f t="shared" si="30"/>
        <v>熱処置設備</v>
      </c>
      <c r="L342" s="17" t="str">
        <f t="shared" si="31"/>
        <v>蒸気ボイラ</v>
      </c>
      <c r="M342" s="17" t="str">
        <f t="shared" si="32"/>
        <v>熱処置設備蒸気ボイラ</v>
      </c>
      <c r="N342" s="149" t="e">
        <f>COUNTIF(#REF!,'固定資産整理簿'!M342)</f>
        <v>#REF!</v>
      </c>
      <c r="O342" s="17">
        <f t="shared" si="28"/>
        <v>20</v>
      </c>
      <c r="P342" s="17" t="str">
        <f t="shared" si="29"/>
        <v>機械設備</v>
      </c>
      <c r="Q342" s="17">
        <f>COUNTIF('資産区分'!$A$2:$A$13,'固定資産整理簿'!P342)</f>
        <v>1</v>
      </c>
    </row>
    <row r="343" spans="2:17" ht="13.5" customHeight="1">
      <c r="B343" s="75" t="s">
        <v>455</v>
      </c>
      <c r="C343" s="73" t="s">
        <v>460</v>
      </c>
      <c r="D343" s="75" t="s">
        <v>462</v>
      </c>
      <c r="E343" s="77">
        <v>20</v>
      </c>
      <c r="F343" s="76" t="s">
        <v>453</v>
      </c>
      <c r="G343" s="75" t="s">
        <v>470</v>
      </c>
      <c r="H343" s="74" t="s">
        <v>185</v>
      </c>
      <c r="I343" s="73" t="s">
        <v>173</v>
      </c>
      <c r="K343" s="17" t="str">
        <f t="shared" si="30"/>
        <v>熱処置設備</v>
      </c>
      <c r="L343" s="17" t="str">
        <f t="shared" si="31"/>
        <v>熱交換器</v>
      </c>
      <c r="M343" s="17" t="str">
        <f t="shared" si="32"/>
        <v>熱処置設備熱交換器</v>
      </c>
      <c r="N343" s="149" t="e">
        <f>COUNTIF(#REF!,'固定資産整理簿'!M343)</f>
        <v>#REF!</v>
      </c>
      <c r="O343" s="17">
        <f t="shared" si="28"/>
        <v>20</v>
      </c>
      <c r="P343" s="17" t="str">
        <f t="shared" si="29"/>
        <v>機械設備</v>
      </c>
      <c r="Q343" s="17">
        <f>COUNTIF('資産区分'!$A$2:$A$13,'固定資産整理簿'!P343)</f>
        <v>1</v>
      </c>
    </row>
    <row r="344" spans="2:17" ht="13.5" customHeight="1">
      <c r="B344" s="75" t="s">
        <v>455</v>
      </c>
      <c r="C344" s="73" t="s">
        <v>460</v>
      </c>
      <c r="D344" s="75" t="s">
        <v>462</v>
      </c>
      <c r="E344" s="77">
        <v>20</v>
      </c>
      <c r="F344" s="76" t="s">
        <v>453</v>
      </c>
      <c r="G344" s="75" t="s">
        <v>470</v>
      </c>
      <c r="H344" s="74" t="s">
        <v>185</v>
      </c>
      <c r="I344" s="73" t="s">
        <v>186</v>
      </c>
      <c r="K344" s="17" t="str">
        <f t="shared" si="30"/>
        <v>熱処置設備</v>
      </c>
      <c r="L344" s="17" t="str">
        <f t="shared" si="31"/>
        <v>反応器</v>
      </c>
      <c r="M344" s="17" t="str">
        <f t="shared" si="32"/>
        <v>熱処置設備反応器</v>
      </c>
      <c r="N344" s="149" t="e">
        <f>COUNTIF(#REF!,'固定資産整理簿'!M344)</f>
        <v>#REF!</v>
      </c>
      <c r="O344" s="17">
        <f t="shared" si="28"/>
        <v>20</v>
      </c>
      <c r="P344" s="17" t="str">
        <f t="shared" si="29"/>
        <v>機械設備</v>
      </c>
      <c r="Q344" s="17">
        <f>COUNTIF('資産区分'!$A$2:$A$13,'固定資産整理簿'!P344)</f>
        <v>1</v>
      </c>
    </row>
    <row r="345" spans="2:17" ht="13.5" customHeight="1">
      <c r="B345" s="75" t="s">
        <v>455</v>
      </c>
      <c r="C345" s="73" t="s">
        <v>460</v>
      </c>
      <c r="D345" s="75" t="s">
        <v>462</v>
      </c>
      <c r="E345" s="77">
        <v>20</v>
      </c>
      <c r="F345" s="76" t="s">
        <v>453</v>
      </c>
      <c r="G345" s="75" t="s">
        <v>470</v>
      </c>
      <c r="H345" s="74" t="s">
        <v>185</v>
      </c>
      <c r="I345" s="73" t="s">
        <v>121</v>
      </c>
      <c r="K345" s="17" t="str">
        <f t="shared" si="30"/>
        <v>熱処置設備</v>
      </c>
      <c r="L345" s="17" t="str">
        <f t="shared" si="31"/>
        <v>汚泥ポンプ</v>
      </c>
      <c r="M345" s="17" t="str">
        <f t="shared" si="32"/>
        <v>熱処置設備汚泥ポンプ</v>
      </c>
      <c r="N345" s="149" t="e">
        <f>COUNTIF(#REF!,'固定資産整理簿'!M345)</f>
        <v>#REF!</v>
      </c>
      <c r="O345" s="17">
        <f t="shared" si="28"/>
        <v>20</v>
      </c>
      <c r="P345" s="17" t="str">
        <f t="shared" si="29"/>
        <v>機械設備</v>
      </c>
      <c r="Q345" s="17">
        <f>COUNTIF('資産区分'!$A$2:$A$13,'固定資産整理簿'!P345)</f>
        <v>1</v>
      </c>
    </row>
    <row r="346" spans="2:17" ht="13.5" customHeight="1">
      <c r="B346" s="75" t="s">
        <v>455</v>
      </c>
      <c r="C346" s="73" t="s">
        <v>460</v>
      </c>
      <c r="D346" s="75" t="s">
        <v>462</v>
      </c>
      <c r="E346" s="77">
        <v>20</v>
      </c>
      <c r="F346" s="76" t="s">
        <v>453</v>
      </c>
      <c r="G346" s="75" t="s">
        <v>470</v>
      </c>
      <c r="H346" s="74" t="s">
        <v>185</v>
      </c>
      <c r="I346" s="73" t="s">
        <v>87</v>
      </c>
      <c r="K346" s="17" t="str">
        <f t="shared" si="30"/>
        <v>熱処置設備</v>
      </c>
      <c r="L346" s="17" t="str">
        <f t="shared" si="31"/>
        <v>破砕機</v>
      </c>
      <c r="M346" s="17" t="str">
        <f t="shared" si="32"/>
        <v>熱処置設備破砕機</v>
      </c>
      <c r="N346" s="149" t="e">
        <f>COUNTIF(#REF!,'固定資産整理簿'!M346)</f>
        <v>#REF!</v>
      </c>
      <c r="O346" s="17">
        <f t="shared" si="28"/>
        <v>20</v>
      </c>
      <c r="P346" s="17" t="str">
        <f t="shared" si="29"/>
        <v>機械設備</v>
      </c>
      <c r="Q346" s="17">
        <f>COUNTIF('資産区分'!$A$2:$A$13,'固定資産整理簿'!P346)</f>
        <v>1</v>
      </c>
    </row>
    <row r="347" spans="2:17" ht="13.5" customHeight="1">
      <c r="B347" s="75" t="s">
        <v>455</v>
      </c>
      <c r="C347" s="73" t="s">
        <v>460</v>
      </c>
      <c r="D347" s="75" t="s">
        <v>462</v>
      </c>
      <c r="E347" s="77">
        <v>20</v>
      </c>
      <c r="F347" s="76" t="s">
        <v>453</v>
      </c>
      <c r="G347" s="75" t="s">
        <v>470</v>
      </c>
      <c r="H347" s="74" t="s">
        <v>185</v>
      </c>
      <c r="I347" s="87" t="s">
        <v>336</v>
      </c>
      <c r="K347" s="17" t="str">
        <f t="shared" si="30"/>
        <v>熱処置設備</v>
      </c>
      <c r="L347" s="17" t="str">
        <f t="shared" si="31"/>
        <v>熱濃かき寄せ機</v>
      </c>
      <c r="M347" s="17" t="str">
        <f t="shared" si="32"/>
        <v>熱処置設備熱濃かき寄せ機</v>
      </c>
      <c r="N347" s="149" t="e">
        <f>COUNTIF(#REF!,'固定資産整理簿'!M347)</f>
        <v>#REF!</v>
      </c>
      <c r="O347" s="17">
        <f t="shared" si="28"/>
        <v>20</v>
      </c>
      <c r="P347" s="17" t="str">
        <f t="shared" si="29"/>
        <v>機械設備</v>
      </c>
      <c r="Q347" s="17">
        <f>COUNTIF('資産区分'!$A$2:$A$13,'固定資産整理簿'!P347)</f>
        <v>1</v>
      </c>
    </row>
    <row r="348" spans="2:17" ht="13.5" customHeight="1">
      <c r="B348" s="70" t="s">
        <v>455</v>
      </c>
      <c r="C348" s="68" t="s">
        <v>460</v>
      </c>
      <c r="D348" s="70" t="s">
        <v>462</v>
      </c>
      <c r="E348" s="72">
        <v>20</v>
      </c>
      <c r="F348" s="71" t="s">
        <v>453</v>
      </c>
      <c r="G348" s="70" t="s">
        <v>470</v>
      </c>
      <c r="H348" s="69" t="s">
        <v>185</v>
      </c>
      <c r="I348" s="68" t="s">
        <v>163</v>
      </c>
      <c r="K348" s="17" t="str">
        <f t="shared" si="30"/>
        <v>熱処置設備</v>
      </c>
      <c r="L348" s="17" t="str">
        <f t="shared" si="31"/>
        <v>加圧タンク</v>
      </c>
      <c r="M348" s="17" t="str">
        <f t="shared" si="32"/>
        <v>熱処置設備加圧タンク</v>
      </c>
      <c r="N348" s="149" t="e">
        <f>COUNTIF(#REF!,'固定資産整理簿'!M348)</f>
        <v>#REF!</v>
      </c>
      <c r="O348" s="17">
        <f t="shared" si="28"/>
        <v>20</v>
      </c>
      <c r="P348" s="17" t="str">
        <f t="shared" si="29"/>
        <v>機械設備</v>
      </c>
      <c r="Q348" s="17">
        <f>COUNTIF('資産区分'!$A$2:$A$13,'固定資産整理簿'!P348)</f>
        <v>1</v>
      </c>
    </row>
    <row r="349" spans="2:17" ht="13.5" customHeight="1">
      <c r="B349" s="80" t="s">
        <v>455</v>
      </c>
      <c r="C349" s="78" t="s">
        <v>460</v>
      </c>
      <c r="D349" s="80" t="s">
        <v>462</v>
      </c>
      <c r="E349" s="82">
        <v>20</v>
      </c>
      <c r="F349" s="81" t="s">
        <v>453</v>
      </c>
      <c r="G349" s="80" t="s">
        <v>470</v>
      </c>
      <c r="H349" s="79" t="s">
        <v>187</v>
      </c>
      <c r="I349" s="78" t="s">
        <v>188</v>
      </c>
      <c r="K349" s="17" t="str">
        <f t="shared" si="30"/>
        <v>汚泥脱水設備</v>
      </c>
      <c r="L349" s="17" t="str">
        <f t="shared" si="31"/>
        <v>汚泥脱水機</v>
      </c>
      <c r="M349" s="17" t="str">
        <f t="shared" si="32"/>
        <v>汚泥脱水設備汚泥脱水機</v>
      </c>
      <c r="N349" s="149" t="e">
        <f>COUNTIF(#REF!,'固定資産整理簿'!M349)</f>
        <v>#REF!</v>
      </c>
      <c r="O349" s="17">
        <f t="shared" si="28"/>
        <v>20</v>
      </c>
      <c r="P349" s="17" t="str">
        <f t="shared" si="29"/>
        <v>機械設備</v>
      </c>
      <c r="Q349" s="17">
        <f>COUNTIF('資産区分'!$A$2:$A$13,'固定資産整理簿'!P349)</f>
        <v>1</v>
      </c>
    </row>
    <row r="350" spans="2:17" ht="13.5" customHeight="1">
      <c r="B350" s="75" t="s">
        <v>455</v>
      </c>
      <c r="C350" s="73" t="s">
        <v>460</v>
      </c>
      <c r="D350" s="75" t="s">
        <v>462</v>
      </c>
      <c r="E350" s="77">
        <v>20</v>
      </c>
      <c r="F350" s="76" t="s">
        <v>453</v>
      </c>
      <c r="G350" s="75" t="s">
        <v>470</v>
      </c>
      <c r="H350" s="74" t="s">
        <v>187</v>
      </c>
      <c r="I350" s="73" t="s">
        <v>189</v>
      </c>
      <c r="K350" s="17" t="str">
        <f t="shared" si="30"/>
        <v>汚泥脱水設備</v>
      </c>
      <c r="L350" s="17" t="str">
        <f t="shared" si="31"/>
        <v>汚泥供給ポンプ</v>
      </c>
      <c r="M350" s="17" t="str">
        <f t="shared" si="32"/>
        <v>汚泥脱水設備汚泥供給ポンプ</v>
      </c>
      <c r="N350" s="149" t="e">
        <f>COUNTIF(#REF!,'固定資産整理簿'!M350)</f>
        <v>#REF!</v>
      </c>
      <c r="O350" s="17">
        <f t="shared" si="28"/>
        <v>20</v>
      </c>
      <c r="P350" s="17" t="str">
        <f t="shared" si="29"/>
        <v>機械設備</v>
      </c>
      <c r="Q350" s="17">
        <f>COUNTIF('資産区分'!$A$2:$A$13,'固定資産整理簿'!P350)</f>
        <v>1</v>
      </c>
    </row>
    <row r="351" spans="2:17" ht="13.5" customHeight="1">
      <c r="B351" s="75" t="s">
        <v>455</v>
      </c>
      <c r="C351" s="73" t="s">
        <v>460</v>
      </c>
      <c r="D351" s="75" t="s">
        <v>462</v>
      </c>
      <c r="E351" s="77">
        <v>20</v>
      </c>
      <c r="F351" s="76" t="s">
        <v>453</v>
      </c>
      <c r="G351" s="75" t="s">
        <v>470</v>
      </c>
      <c r="H351" s="74" t="s">
        <v>187</v>
      </c>
      <c r="I351" s="73" t="s">
        <v>105</v>
      </c>
      <c r="K351" s="17" t="str">
        <f t="shared" si="30"/>
        <v>汚泥脱水設備</v>
      </c>
      <c r="L351" s="17" t="str">
        <f t="shared" si="31"/>
        <v>真空ポンプ</v>
      </c>
      <c r="M351" s="17" t="str">
        <f t="shared" si="32"/>
        <v>汚泥脱水設備真空ポンプ</v>
      </c>
      <c r="N351" s="149" t="e">
        <f>COUNTIF(#REF!,'固定資産整理簿'!M351)</f>
        <v>#REF!</v>
      </c>
      <c r="O351" s="17">
        <f t="shared" si="28"/>
        <v>20</v>
      </c>
      <c r="P351" s="17" t="str">
        <f t="shared" si="29"/>
        <v>機械設備</v>
      </c>
      <c r="Q351" s="17">
        <f>COUNTIF('資産区分'!$A$2:$A$13,'固定資産整理簿'!P351)</f>
        <v>1</v>
      </c>
    </row>
    <row r="352" spans="2:17" ht="13.5" customHeight="1">
      <c r="B352" s="75" t="s">
        <v>455</v>
      </c>
      <c r="C352" s="73" t="s">
        <v>460</v>
      </c>
      <c r="D352" s="75" t="s">
        <v>462</v>
      </c>
      <c r="E352" s="77">
        <v>20</v>
      </c>
      <c r="F352" s="76" t="s">
        <v>453</v>
      </c>
      <c r="G352" s="75" t="s">
        <v>470</v>
      </c>
      <c r="H352" s="74" t="s">
        <v>187</v>
      </c>
      <c r="I352" s="73" t="s">
        <v>50</v>
      </c>
      <c r="K352" s="17" t="str">
        <f t="shared" si="30"/>
        <v>汚泥脱水設備</v>
      </c>
      <c r="L352" s="17" t="str">
        <f t="shared" si="31"/>
        <v>空気圧縮機</v>
      </c>
      <c r="M352" s="17" t="str">
        <f t="shared" si="32"/>
        <v>汚泥脱水設備空気圧縮機</v>
      </c>
      <c r="N352" s="149" t="e">
        <f>COUNTIF(#REF!,'固定資産整理簿'!M352)</f>
        <v>#REF!</v>
      </c>
      <c r="O352" s="17">
        <f t="shared" si="28"/>
        <v>20</v>
      </c>
      <c r="P352" s="17" t="str">
        <f t="shared" si="29"/>
        <v>機械設備</v>
      </c>
      <c r="Q352" s="17">
        <f>COUNTIF('資産区分'!$A$2:$A$13,'固定資産整理簿'!P352)</f>
        <v>1</v>
      </c>
    </row>
    <row r="353" spans="2:17" ht="13.5" customHeight="1">
      <c r="B353" s="75" t="s">
        <v>455</v>
      </c>
      <c r="C353" s="73" t="s">
        <v>460</v>
      </c>
      <c r="D353" s="75" t="s">
        <v>462</v>
      </c>
      <c r="E353" s="77">
        <v>20</v>
      </c>
      <c r="F353" s="76" t="s">
        <v>453</v>
      </c>
      <c r="G353" s="75" t="s">
        <v>470</v>
      </c>
      <c r="H353" s="74" t="s">
        <v>187</v>
      </c>
      <c r="I353" s="73" t="s">
        <v>474</v>
      </c>
      <c r="K353" s="17" t="str">
        <f t="shared" si="30"/>
        <v>汚泥脱水設備</v>
      </c>
      <c r="L353" s="17" t="str">
        <f t="shared" si="31"/>
        <v>フライトコンベア</v>
      </c>
      <c r="M353" s="17" t="str">
        <f t="shared" si="32"/>
        <v>汚泥脱水設備フライトコンベア</v>
      </c>
      <c r="N353" s="149" t="e">
        <f>COUNTIF(#REF!,'固定資産整理簿'!M353)</f>
        <v>#REF!</v>
      </c>
      <c r="O353" s="17">
        <f t="shared" si="28"/>
        <v>20</v>
      </c>
      <c r="P353" s="17" t="str">
        <f t="shared" si="29"/>
        <v>機械設備</v>
      </c>
      <c r="Q353" s="17">
        <f>COUNTIF('資産区分'!$A$2:$A$13,'固定資産整理簿'!P353)</f>
        <v>1</v>
      </c>
    </row>
    <row r="354" spans="2:17" ht="13.5" customHeight="1">
      <c r="B354" s="75" t="s">
        <v>455</v>
      </c>
      <c r="C354" s="73" t="s">
        <v>460</v>
      </c>
      <c r="D354" s="75" t="s">
        <v>462</v>
      </c>
      <c r="E354" s="77">
        <v>20</v>
      </c>
      <c r="F354" s="76" t="s">
        <v>453</v>
      </c>
      <c r="G354" s="75" t="s">
        <v>470</v>
      </c>
      <c r="H354" s="74" t="s">
        <v>187</v>
      </c>
      <c r="I354" s="73" t="s">
        <v>479</v>
      </c>
      <c r="K354" s="17" t="str">
        <f t="shared" si="30"/>
        <v>汚泥脱水設備</v>
      </c>
      <c r="L354" s="17" t="str">
        <f t="shared" si="31"/>
        <v>ベルトコンベア</v>
      </c>
      <c r="M354" s="17" t="str">
        <f t="shared" si="32"/>
        <v>汚泥脱水設備ベルトコンベア</v>
      </c>
      <c r="N354" s="149" t="e">
        <f>COUNTIF(#REF!,'固定資産整理簿'!M354)</f>
        <v>#REF!</v>
      </c>
      <c r="O354" s="17">
        <f t="shared" si="28"/>
        <v>20</v>
      </c>
      <c r="P354" s="17" t="str">
        <f t="shared" si="29"/>
        <v>機械設備</v>
      </c>
      <c r="Q354" s="17">
        <f>COUNTIF('資産区分'!$A$2:$A$13,'固定資産整理簿'!P354)</f>
        <v>1</v>
      </c>
    </row>
    <row r="355" spans="2:17" ht="13.5" customHeight="1">
      <c r="B355" s="75" t="s">
        <v>455</v>
      </c>
      <c r="C355" s="73" t="s">
        <v>460</v>
      </c>
      <c r="D355" s="75" t="s">
        <v>462</v>
      </c>
      <c r="E355" s="77">
        <v>20</v>
      </c>
      <c r="F355" s="76" t="s">
        <v>453</v>
      </c>
      <c r="G355" s="75" t="s">
        <v>470</v>
      </c>
      <c r="H355" s="74" t="s">
        <v>187</v>
      </c>
      <c r="I355" s="73" t="s">
        <v>190</v>
      </c>
      <c r="K355" s="17" t="str">
        <f t="shared" si="30"/>
        <v>汚泥脱水設備</v>
      </c>
      <c r="L355" s="17" t="str">
        <f t="shared" si="31"/>
        <v>脱水汚泥移送ポンプ</v>
      </c>
      <c r="M355" s="17" t="str">
        <f t="shared" si="32"/>
        <v>汚泥脱水設備脱水汚泥移送ポンプ</v>
      </c>
      <c r="N355" s="149" t="e">
        <f>COUNTIF(#REF!,'固定資産整理簿'!M355)</f>
        <v>#REF!</v>
      </c>
      <c r="O355" s="17">
        <f t="shared" si="28"/>
        <v>20</v>
      </c>
      <c r="P355" s="17" t="str">
        <f t="shared" si="29"/>
        <v>機械設備</v>
      </c>
      <c r="Q355" s="17">
        <f>COUNTIF('資産区分'!$A$2:$A$13,'固定資産整理簿'!P355)</f>
        <v>1</v>
      </c>
    </row>
    <row r="356" spans="2:17" ht="13.5" customHeight="1">
      <c r="B356" s="70" t="s">
        <v>455</v>
      </c>
      <c r="C356" s="68" t="s">
        <v>460</v>
      </c>
      <c r="D356" s="70" t="s">
        <v>462</v>
      </c>
      <c r="E356" s="72">
        <v>20</v>
      </c>
      <c r="F356" s="71" t="s">
        <v>453</v>
      </c>
      <c r="G356" s="70" t="s">
        <v>470</v>
      </c>
      <c r="H356" s="69" t="s">
        <v>187</v>
      </c>
      <c r="I356" s="68" t="s">
        <v>88</v>
      </c>
      <c r="K356" s="17" t="str">
        <f t="shared" si="30"/>
        <v>汚泥脱水設備</v>
      </c>
      <c r="L356" s="17" t="str">
        <f t="shared" si="31"/>
        <v>貯留装置</v>
      </c>
      <c r="M356" s="17" t="str">
        <f t="shared" si="32"/>
        <v>汚泥脱水設備貯留装置</v>
      </c>
      <c r="N356" s="149" t="e">
        <f>COUNTIF(#REF!,'固定資産整理簿'!M356)</f>
        <v>#REF!</v>
      </c>
      <c r="O356" s="17">
        <f t="shared" si="28"/>
        <v>20</v>
      </c>
      <c r="P356" s="17" t="str">
        <f t="shared" si="29"/>
        <v>機械設備</v>
      </c>
      <c r="Q356" s="17">
        <f>COUNTIF('資産区分'!$A$2:$A$13,'固定資産整理簿'!P356)</f>
        <v>1</v>
      </c>
    </row>
    <row r="357" spans="2:17" ht="13.5" customHeight="1">
      <c r="B357" s="80" t="s">
        <v>455</v>
      </c>
      <c r="C357" s="78" t="s">
        <v>460</v>
      </c>
      <c r="D357" s="80" t="s">
        <v>462</v>
      </c>
      <c r="E357" s="82">
        <v>20</v>
      </c>
      <c r="F357" s="81" t="s">
        <v>453</v>
      </c>
      <c r="G357" s="80" t="s">
        <v>470</v>
      </c>
      <c r="H357" s="79" t="s">
        <v>191</v>
      </c>
      <c r="I357" s="78" t="s">
        <v>192</v>
      </c>
      <c r="K357" s="17" t="str">
        <f t="shared" si="30"/>
        <v>汚泥乾燥設備</v>
      </c>
      <c r="L357" s="17" t="str">
        <f t="shared" si="31"/>
        <v>汚泥乾燥機</v>
      </c>
      <c r="M357" s="17" t="str">
        <f t="shared" si="32"/>
        <v>汚泥乾燥設備汚泥乾燥機</v>
      </c>
      <c r="N357" s="149" t="e">
        <f>COUNTIF(#REF!,'固定資産整理簿'!M357)</f>
        <v>#REF!</v>
      </c>
      <c r="O357" s="17">
        <f t="shared" si="28"/>
        <v>20</v>
      </c>
      <c r="P357" s="17" t="str">
        <f t="shared" si="29"/>
        <v>機械設備</v>
      </c>
      <c r="Q357" s="17">
        <f>COUNTIF('資産区分'!$A$2:$A$13,'固定資産整理簿'!P357)</f>
        <v>1</v>
      </c>
    </row>
    <row r="358" spans="2:17" ht="13.5" customHeight="1">
      <c r="B358" s="75" t="s">
        <v>455</v>
      </c>
      <c r="C358" s="73" t="s">
        <v>460</v>
      </c>
      <c r="D358" s="75" t="s">
        <v>462</v>
      </c>
      <c r="E358" s="77">
        <v>20</v>
      </c>
      <c r="F358" s="76" t="s">
        <v>453</v>
      </c>
      <c r="G358" s="75" t="s">
        <v>470</v>
      </c>
      <c r="H358" s="74" t="s">
        <v>191</v>
      </c>
      <c r="I358" s="73" t="s">
        <v>171</v>
      </c>
      <c r="K358" s="17" t="str">
        <f t="shared" si="30"/>
        <v>汚泥乾燥設備</v>
      </c>
      <c r="L358" s="17" t="str">
        <f t="shared" si="31"/>
        <v>蒸気ボイラ</v>
      </c>
      <c r="M358" s="17" t="str">
        <f t="shared" si="32"/>
        <v>汚泥乾燥設備蒸気ボイラ</v>
      </c>
      <c r="N358" s="149" t="e">
        <f>COUNTIF(#REF!,'固定資産整理簿'!M358)</f>
        <v>#REF!</v>
      </c>
      <c r="O358" s="17">
        <f t="shared" si="28"/>
        <v>20</v>
      </c>
      <c r="P358" s="17" t="str">
        <f t="shared" si="29"/>
        <v>機械設備</v>
      </c>
      <c r="Q358" s="17">
        <f>COUNTIF('資産区分'!$A$2:$A$13,'固定資産整理簿'!P358)</f>
        <v>1</v>
      </c>
    </row>
    <row r="359" spans="2:17" ht="13.5" customHeight="1">
      <c r="B359" s="75" t="s">
        <v>455</v>
      </c>
      <c r="C359" s="73" t="s">
        <v>460</v>
      </c>
      <c r="D359" s="75" t="s">
        <v>462</v>
      </c>
      <c r="E359" s="77">
        <v>20</v>
      </c>
      <c r="F359" s="76" t="s">
        <v>453</v>
      </c>
      <c r="G359" s="75" t="s">
        <v>470</v>
      </c>
      <c r="H359" s="74" t="s">
        <v>191</v>
      </c>
      <c r="I359" s="73" t="s">
        <v>172</v>
      </c>
      <c r="K359" s="17" t="str">
        <f t="shared" si="30"/>
        <v>汚泥乾燥設備</v>
      </c>
      <c r="L359" s="17" t="str">
        <f t="shared" si="31"/>
        <v>温水ボイラ</v>
      </c>
      <c r="M359" s="17" t="str">
        <f t="shared" si="32"/>
        <v>汚泥乾燥設備温水ボイラ</v>
      </c>
      <c r="N359" s="149" t="e">
        <f>COUNTIF(#REF!,'固定資産整理簿'!M359)</f>
        <v>#REF!</v>
      </c>
      <c r="O359" s="17">
        <f t="shared" si="28"/>
        <v>20</v>
      </c>
      <c r="P359" s="17" t="str">
        <f t="shared" si="29"/>
        <v>機械設備</v>
      </c>
      <c r="Q359" s="17">
        <f>COUNTIF('資産区分'!$A$2:$A$13,'固定資産整理簿'!P359)</f>
        <v>1</v>
      </c>
    </row>
    <row r="360" spans="2:17" ht="13.5" customHeight="1">
      <c r="B360" s="75" t="s">
        <v>455</v>
      </c>
      <c r="C360" s="73" t="s">
        <v>460</v>
      </c>
      <c r="D360" s="75" t="s">
        <v>462</v>
      </c>
      <c r="E360" s="77">
        <v>20</v>
      </c>
      <c r="F360" s="76" t="s">
        <v>453</v>
      </c>
      <c r="G360" s="75" t="s">
        <v>470</v>
      </c>
      <c r="H360" s="74" t="s">
        <v>191</v>
      </c>
      <c r="I360" s="73" t="s">
        <v>193</v>
      </c>
      <c r="K360" s="17" t="str">
        <f t="shared" si="30"/>
        <v>汚泥乾燥設備</v>
      </c>
      <c r="L360" s="17" t="str">
        <f t="shared" si="31"/>
        <v>熱風発生炉</v>
      </c>
      <c r="M360" s="17" t="str">
        <f t="shared" si="32"/>
        <v>汚泥乾燥設備熱風発生炉</v>
      </c>
      <c r="N360" s="149" t="e">
        <f>COUNTIF(#REF!,'固定資産整理簿'!M360)</f>
        <v>#REF!</v>
      </c>
      <c r="O360" s="17">
        <f t="shared" si="28"/>
        <v>20</v>
      </c>
      <c r="P360" s="17" t="str">
        <f t="shared" si="29"/>
        <v>機械設備</v>
      </c>
      <c r="Q360" s="17">
        <f>COUNTIF('資産区分'!$A$2:$A$13,'固定資産整理簿'!P360)</f>
        <v>1</v>
      </c>
    </row>
    <row r="361" spans="2:17" ht="13.5" customHeight="1">
      <c r="B361" s="75" t="s">
        <v>455</v>
      </c>
      <c r="C361" s="73" t="s">
        <v>460</v>
      </c>
      <c r="D361" s="75" t="s">
        <v>462</v>
      </c>
      <c r="E361" s="77">
        <v>20</v>
      </c>
      <c r="F361" s="76" t="s">
        <v>453</v>
      </c>
      <c r="G361" s="75" t="s">
        <v>470</v>
      </c>
      <c r="H361" s="74" t="s">
        <v>191</v>
      </c>
      <c r="I361" s="73" t="s">
        <v>478</v>
      </c>
      <c r="K361" s="17" t="str">
        <f t="shared" si="30"/>
        <v>汚泥乾燥設備</v>
      </c>
      <c r="L361" s="17" t="str">
        <f t="shared" si="31"/>
        <v>スクラバ</v>
      </c>
      <c r="M361" s="17" t="str">
        <f t="shared" si="32"/>
        <v>汚泥乾燥設備スクラバ</v>
      </c>
      <c r="N361" s="149" t="e">
        <f>COUNTIF(#REF!,'固定資産整理簿'!M361)</f>
        <v>#REF!</v>
      </c>
      <c r="O361" s="17">
        <f t="shared" si="28"/>
        <v>20</v>
      </c>
      <c r="P361" s="17" t="str">
        <f t="shared" si="29"/>
        <v>機械設備</v>
      </c>
      <c r="Q361" s="17">
        <f>COUNTIF('資産区分'!$A$2:$A$13,'固定資産整理簿'!P361)</f>
        <v>1</v>
      </c>
    </row>
    <row r="362" spans="2:17" ht="13.5" customHeight="1">
      <c r="B362" s="75" t="s">
        <v>455</v>
      </c>
      <c r="C362" s="73" t="s">
        <v>460</v>
      </c>
      <c r="D362" s="75" t="s">
        <v>462</v>
      </c>
      <c r="E362" s="77">
        <v>20</v>
      </c>
      <c r="F362" s="76" t="s">
        <v>453</v>
      </c>
      <c r="G362" s="75" t="s">
        <v>470</v>
      </c>
      <c r="H362" s="74" t="s">
        <v>191</v>
      </c>
      <c r="I362" s="73" t="s">
        <v>173</v>
      </c>
      <c r="K362" s="17" t="str">
        <f t="shared" si="30"/>
        <v>汚泥乾燥設備</v>
      </c>
      <c r="L362" s="17" t="str">
        <f t="shared" si="31"/>
        <v>熱交換器</v>
      </c>
      <c r="M362" s="17" t="str">
        <f t="shared" si="32"/>
        <v>汚泥乾燥設備熱交換器</v>
      </c>
      <c r="N362" s="149" t="e">
        <f>COUNTIF(#REF!,'固定資産整理簿'!M362)</f>
        <v>#REF!</v>
      </c>
      <c r="O362" s="17">
        <f t="shared" si="28"/>
        <v>20</v>
      </c>
      <c r="P362" s="17" t="str">
        <f t="shared" si="29"/>
        <v>機械設備</v>
      </c>
      <c r="Q362" s="17">
        <f>COUNTIF('資産区分'!$A$2:$A$13,'固定資産整理簿'!P362)</f>
        <v>1</v>
      </c>
    </row>
    <row r="363" spans="2:17" ht="13.5" customHeight="1">
      <c r="B363" s="75" t="s">
        <v>455</v>
      </c>
      <c r="C363" s="73" t="s">
        <v>460</v>
      </c>
      <c r="D363" s="75" t="s">
        <v>462</v>
      </c>
      <c r="E363" s="77">
        <v>20</v>
      </c>
      <c r="F363" s="76" t="s">
        <v>453</v>
      </c>
      <c r="G363" s="75" t="s">
        <v>470</v>
      </c>
      <c r="H363" s="74" t="s">
        <v>191</v>
      </c>
      <c r="I363" s="73" t="s">
        <v>476</v>
      </c>
      <c r="K363" s="17" t="str">
        <f t="shared" si="30"/>
        <v>汚泥乾燥設備</v>
      </c>
      <c r="L363" s="17" t="str">
        <f t="shared" si="31"/>
        <v>サイクロン</v>
      </c>
      <c r="M363" s="17" t="str">
        <f t="shared" si="32"/>
        <v>汚泥乾燥設備サイクロン</v>
      </c>
      <c r="N363" s="149" t="e">
        <f>COUNTIF(#REF!,'固定資産整理簿'!M363)</f>
        <v>#REF!</v>
      </c>
      <c r="O363" s="17">
        <f t="shared" si="28"/>
        <v>20</v>
      </c>
      <c r="P363" s="17" t="str">
        <f t="shared" si="29"/>
        <v>機械設備</v>
      </c>
      <c r="Q363" s="17">
        <f>COUNTIF('資産区分'!$A$2:$A$13,'固定資産整理簿'!P363)</f>
        <v>1</v>
      </c>
    </row>
    <row r="364" spans="2:17" ht="13.5" customHeight="1">
      <c r="B364" s="75" t="s">
        <v>455</v>
      </c>
      <c r="C364" s="73" t="s">
        <v>460</v>
      </c>
      <c r="D364" s="75" t="s">
        <v>462</v>
      </c>
      <c r="E364" s="77">
        <v>20</v>
      </c>
      <c r="F364" s="76" t="s">
        <v>453</v>
      </c>
      <c r="G364" s="75" t="s">
        <v>470</v>
      </c>
      <c r="H364" s="74" t="s">
        <v>191</v>
      </c>
      <c r="I364" s="73" t="s">
        <v>477</v>
      </c>
      <c r="K364" s="17" t="str">
        <f t="shared" si="30"/>
        <v>汚泥乾燥設備</v>
      </c>
      <c r="L364" s="17" t="str">
        <f t="shared" si="31"/>
        <v>バグフィルタ</v>
      </c>
      <c r="M364" s="17" t="str">
        <f t="shared" si="32"/>
        <v>汚泥乾燥設備バグフィルタ</v>
      </c>
      <c r="N364" s="149" t="e">
        <f>COUNTIF(#REF!,'固定資産整理簿'!M364)</f>
        <v>#REF!</v>
      </c>
      <c r="O364" s="17">
        <f t="shared" si="28"/>
        <v>20</v>
      </c>
      <c r="P364" s="17" t="str">
        <f t="shared" si="29"/>
        <v>機械設備</v>
      </c>
      <c r="Q364" s="17">
        <f>COUNTIF('資産区分'!$A$2:$A$13,'固定資産整理簿'!P364)</f>
        <v>1</v>
      </c>
    </row>
    <row r="365" spans="2:17" ht="13.5" customHeight="1">
      <c r="B365" s="70" t="s">
        <v>455</v>
      </c>
      <c r="C365" s="68" t="s">
        <v>460</v>
      </c>
      <c r="D365" s="70" t="s">
        <v>462</v>
      </c>
      <c r="E365" s="72">
        <v>20</v>
      </c>
      <c r="F365" s="71" t="s">
        <v>453</v>
      </c>
      <c r="G365" s="70" t="s">
        <v>470</v>
      </c>
      <c r="H365" s="69" t="s">
        <v>191</v>
      </c>
      <c r="I365" s="68" t="s">
        <v>194</v>
      </c>
      <c r="K365" s="17" t="str">
        <f t="shared" si="30"/>
        <v>汚泥乾燥設備</v>
      </c>
      <c r="L365" s="17" t="str">
        <f t="shared" si="31"/>
        <v>排煙処理塔</v>
      </c>
      <c r="M365" s="17" t="str">
        <f t="shared" si="32"/>
        <v>汚泥乾燥設備排煙処理塔</v>
      </c>
      <c r="N365" s="149" t="e">
        <f>COUNTIF(#REF!,'固定資産整理簿'!M365)</f>
        <v>#REF!</v>
      </c>
      <c r="O365" s="17">
        <f t="shared" si="28"/>
        <v>20</v>
      </c>
      <c r="P365" s="17" t="str">
        <f t="shared" si="29"/>
        <v>機械設備</v>
      </c>
      <c r="Q365" s="17">
        <f>COUNTIF('資産区分'!$A$2:$A$13,'固定資産整理簿'!P365)</f>
        <v>1</v>
      </c>
    </row>
    <row r="366" spans="2:17" ht="13.5" customHeight="1">
      <c r="B366" s="80" t="s">
        <v>455</v>
      </c>
      <c r="C366" s="78" t="s">
        <v>460</v>
      </c>
      <c r="D366" s="80" t="s">
        <v>462</v>
      </c>
      <c r="E366" s="82">
        <v>20</v>
      </c>
      <c r="F366" s="81" t="s">
        <v>453</v>
      </c>
      <c r="G366" s="80" t="s">
        <v>470</v>
      </c>
      <c r="H366" s="79" t="s">
        <v>195</v>
      </c>
      <c r="I366" s="78" t="s">
        <v>196</v>
      </c>
      <c r="K366" s="17" t="str">
        <f t="shared" si="30"/>
        <v>汚泥焼却・溶融設備</v>
      </c>
      <c r="L366" s="17" t="str">
        <f t="shared" si="31"/>
        <v>脱水汚泥貯留装置</v>
      </c>
      <c r="M366" s="17" t="str">
        <f t="shared" si="32"/>
        <v>汚泥焼却・溶融設備脱水汚泥貯留装置</v>
      </c>
      <c r="N366" s="149" t="e">
        <f>COUNTIF(#REF!,'固定資産整理簿'!M366)</f>
        <v>#REF!</v>
      </c>
      <c r="O366" s="17">
        <f t="shared" si="28"/>
        <v>20</v>
      </c>
      <c r="P366" s="17" t="str">
        <f t="shared" si="29"/>
        <v>機械設備</v>
      </c>
      <c r="Q366" s="17">
        <f>COUNTIF('資産区分'!$A$2:$A$13,'固定資産整理簿'!P366)</f>
        <v>1</v>
      </c>
    </row>
    <row r="367" spans="2:17" ht="13.5" customHeight="1">
      <c r="B367" s="75" t="s">
        <v>455</v>
      </c>
      <c r="C367" s="73" t="s">
        <v>460</v>
      </c>
      <c r="D367" s="75" t="s">
        <v>462</v>
      </c>
      <c r="E367" s="77">
        <v>20</v>
      </c>
      <c r="F367" s="76" t="s">
        <v>453</v>
      </c>
      <c r="G367" s="75" t="s">
        <v>470</v>
      </c>
      <c r="H367" s="74" t="s">
        <v>195</v>
      </c>
      <c r="I367" s="73" t="s">
        <v>190</v>
      </c>
      <c r="K367" s="17" t="str">
        <f t="shared" si="30"/>
        <v>汚泥焼却・溶融設備</v>
      </c>
      <c r="L367" s="17" t="str">
        <f t="shared" si="31"/>
        <v>脱水汚泥移送ポンプ</v>
      </c>
      <c r="M367" s="17" t="str">
        <f t="shared" si="32"/>
        <v>汚泥焼却・溶融設備脱水汚泥移送ポンプ</v>
      </c>
      <c r="N367" s="149" t="e">
        <f>COUNTIF(#REF!,'固定資産整理簿'!M367)</f>
        <v>#REF!</v>
      </c>
      <c r="O367" s="17">
        <f t="shared" si="28"/>
        <v>20</v>
      </c>
      <c r="P367" s="17" t="str">
        <f t="shared" si="29"/>
        <v>機械設備</v>
      </c>
      <c r="Q367" s="17">
        <f>COUNTIF('資産区分'!$A$2:$A$13,'固定資産整理簿'!P367)</f>
        <v>1</v>
      </c>
    </row>
    <row r="368" spans="2:17" ht="13.5" customHeight="1">
      <c r="B368" s="75" t="s">
        <v>455</v>
      </c>
      <c r="C368" s="73" t="s">
        <v>460</v>
      </c>
      <c r="D368" s="75" t="s">
        <v>462</v>
      </c>
      <c r="E368" s="77">
        <v>20</v>
      </c>
      <c r="F368" s="76" t="s">
        <v>453</v>
      </c>
      <c r="G368" s="75" t="s">
        <v>470</v>
      </c>
      <c r="H368" s="74" t="s">
        <v>195</v>
      </c>
      <c r="I368" s="73" t="s">
        <v>197</v>
      </c>
      <c r="K368" s="17" t="str">
        <f t="shared" si="30"/>
        <v>汚泥焼却・溶融設備</v>
      </c>
      <c r="L368" s="17" t="str">
        <f t="shared" si="31"/>
        <v>焼却炉</v>
      </c>
      <c r="M368" s="17" t="str">
        <f t="shared" si="32"/>
        <v>汚泥焼却・溶融設備焼却炉</v>
      </c>
      <c r="N368" s="149" t="e">
        <f>COUNTIF(#REF!,'固定資産整理簿'!M368)</f>
        <v>#REF!</v>
      </c>
      <c r="O368" s="17">
        <f t="shared" si="28"/>
        <v>20</v>
      </c>
      <c r="P368" s="17" t="str">
        <f t="shared" si="29"/>
        <v>機械設備</v>
      </c>
      <c r="Q368" s="17">
        <f>COUNTIF('資産区分'!$A$2:$A$13,'固定資産整理簿'!P368)</f>
        <v>1</v>
      </c>
    </row>
    <row r="369" spans="2:17" ht="13.5" customHeight="1">
      <c r="B369" s="75" t="s">
        <v>455</v>
      </c>
      <c r="C369" s="73" t="s">
        <v>460</v>
      </c>
      <c r="D369" s="75" t="s">
        <v>462</v>
      </c>
      <c r="E369" s="77">
        <v>20</v>
      </c>
      <c r="F369" s="76" t="s">
        <v>453</v>
      </c>
      <c r="G369" s="75" t="s">
        <v>470</v>
      </c>
      <c r="H369" s="74" t="s">
        <v>195</v>
      </c>
      <c r="I369" s="73" t="s">
        <v>198</v>
      </c>
      <c r="K369" s="17" t="str">
        <f t="shared" si="30"/>
        <v>汚泥焼却・溶融設備</v>
      </c>
      <c r="L369" s="17" t="str">
        <f t="shared" si="31"/>
        <v>溶融炉</v>
      </c>
      <c r="M369" s="17" t="str">
        <f t="shared" si="32"/>
        <v>汚泥焼却・溶融設備溶融炉</v>
      </c>
      <c r="N369" s="149" t="e">
        <f>COUNTIF(#REF!,'固定資産整理簿'!M369)</f>
        <v>#REF!</v>
      </c>
      <c r="O369" s="17">
        <f t="shared" si="28"/>
        <v>20</v>
      </c>
      <c r="P369" s="17" t="str">
        <f t="shared" si="29"/>
        <v>機械設備</v>
      </c>
      <c r="Q369" s="17">
        <f>COUNTIF('資産区分'!$A$2:$A$13,'固定資産整理簿'!P369)</f>
        <v>1</v>
      </c>
    </row>
    <row r="370" spans="2:17" ht="13.5" customHeight="1">
      <c r="B370" s="75" t="s">
        <v>455</v>
      </c>
      <c r="C370" s="73" t="s">
        <v>460</v>
      </c>
      <c r="D370" s="75" t="s">
        <v>462</v>
      </c>
      <c r="E370" s="77">
        <v>20</v>
      </c>
      <c r="F370" s="76" t="s">
        <v>453</v>
      </c>
      <c r="G370" s="75" t="s">
        <v>470</v>
      </c>
      <c r="H370" s="74" t="s">
        <v>195</v>
      </c>
      <c r="I370" s="73" t="s">
        <v>199</v>
      </c>
      <c r="K370" s="17" t="str">
        <f t="shared" si="30"/>
        <v>汚泥焼却・溶融設備</v>
      </c>
      <c r="L370" s="17" t="str">
        <f t="shared" si="31"/>
        <v>送風機</v>
      </c>
      <c r="M370" s="17" t="str">
        <f t="shared" si="32"/>
        <v>汚泥焼却・溶融設備送風機</v>
      </c>
      <c r="N370" s="149" t="e">
        <f>COUNTIF(#REF!,'固定資産整理簿'!M370)</f>
        <v>#REF!</v>
      </c>
      <c r="O370" s="17">
        <f t="shared" si="28"/>
        <v>20</v>
      </c>
      <c r="P370" s="17" t="str">
        <f t="shared" si="29"/>
        <v>機械設備</v>
      </c>
      <c r="Q370" s="17">
        <f>COUNTIF('資産区分'!$A$2:$A$13,'固定資産整理簿'!P370)</f>
        <v>1</v>
      </c>
    </row>
    <row r="371" spans="2:17" ht="13.5" customHeight="1">
      <c r="B371" s="75" t="s">
        <v>455</v>
      </c>
      <c r="C371" s="73" t="s">
        <v>460</v>
      </c>
      <c r="D371" s="75" t="s">
        <v>462</v>
      </c>
      <c r="E371" s="77">
        <v>20</v>
      </c>
      <c r="F371" s="76" t="s">
        <v>453</v>
      </c>
      <c r="G371" s="75" t="s">
        <v>470</v>
      </c>
      <c r="H371" s="74" t="s">
        <v>195</v>
      </c>
      <c r="I371" s="73" t="s">
        <v>200</v>
      </c>
      <c r="K371" s="17" t="str">
        <f t="shared" si="30"/>
        <v>汚泥焼却・溶融設備</v>
      </c>
      <c r="L371" s="17" t="str">
        <f t="shared" si="31"/>
        <v>燃料供給装置</v>
      </c>
      <c r="M371" s="17" t="str">
        <f t="shared" si="32"/>
        <v>汚泥焼却・溶融設備燃料供給装置</v>
      </c>
      <c r="N371" s="149" t="e">
        <f>COUNTIF(#REF!,'固定資産整理簿'!M371)</f>
        <v>#REF!</v>
      </c>
      <c r="O371" s="17">
        <f t="shared" si="28"/>
        <v>20</v>
      </c>
      <c r="P371" s="17" t="str">
        <f t="shared" si="29"/>
        <v>機械設備</v>
      </c>
      <c r="Q371" s="17">
        <f>COUNTIF('資産区分'!$A$2:$A$13,'固定資産整理簿'!P371)</f>
        <v>1</v>
      </c>
    </row>
    <row r="372" spans="2:17" ht="13.5" customHeight="1">
      <c r="B372" s="75" t="s">
        <v>455</v>
      </c>
      <c r="C372" s="73" t="s">
        <v>460</v>
      </c>
      <c r="D372" s="75" t="s">
        <v>462</v>
      </c>
      <c r="E372" s="77">
        <v>20</v>
      </c>
      <c r="F372" s="76" t="s">
        <v>453</v>
      </c>
      <c r="G372" s="75" t="s">
        <v>470</v>
      </c>
      <c r="H372" s="74" t="s">
        <v>195</v>
      </c>
      <c r="I372" s="73" t="s">
        <v>201</v>
      </c>
      <c r="K372" s="17" t="str">
        <f t="shared" si="30"/>
        <v>汚泥焼却・溶融設備</v>
      </c>
      <c r="L372" s="17" t="str">
        <f t="shared" si="31"/>
        <v>補助燃焼装置</v>
      </c>
      <c r="M372" s="17" t="str">
        <f t="shared" si="32"/>
        <v>汚泥焼却・溶融設備補助燃焼装置</v>
      </c>
      <c r="N372" s="149" t="e">
        <f>COUNTIF(#REF!,'固定資産整理簿'!M372)</f>
        <v>#REF!</v>
      </c>
      <c r="O372" s="17">
        <f t="shared" si="28"/>
        <v>20</v>
      </c>
      <c r="P372" s="17" t="str">
        <f t="shared" si="29"/>
        <v>機械設備</v>
      </c>
      <c r="Q372" s="17">
        <f>COUNTIF('資産区分'!$A$2:$A$13,'固定資産整理簿'!P372)</f>
        <v>1</v>
      </c>
    </row>
    <row r="373" spans="2:17" ht="13.5" customHeight="1">
      <c r="B373" s="75" t="s">
        <v>455</v>
      </c>
      <c r="C373" s="73" t="s">
        <v>460</v>
      </c>
      <c r="D373" s="75" t="s">
        <v>462</v>
      </c>
      <c r="E373" s="77">
        <v>20</v>
      </c>
      <c r="F373" s="76" t="s">
        <v>453</v>
      </c>
      <c r="G373" s="75" t="s">
        <v>470</v>
      </c>
      <c r="H373" s="74" t="s">
        <v>195</v>
      </c>
      <c r="I373" s="73" t="s">
        <v>173</v>
      </c>
      <c r="K373" s="17" t="str">
        <f t="shared" si="30"/>
        <v>汚泥焼却・溶融設備</v>
      </c>
      <c r="L373" s="17" t="str">
        <f t="shared" si="31"/>
        <v>熱交換器</v>
      </c>
      <c r="M373" s="17" t="str">
        <f t="shared" si="32"/>
        <v>汚泥焼却・溶融設備熱交換器</v>
      </c>
      <c r="N373" s="149" t="e">
        <f>COUNTIF(#REF!,'固定資産整理簿'!M373)</f>
        <v>#REF!</v>
      </c>
      <c r="O373" s="17">
        <f t="shared" si="28"/>
        <v>20</v>
      </c>
      <c r="P373" s="17" t="str">
        <f t="shared" si="29"/>
        <v>機械設備</v>
      </c>
      <c r="Q373" s="17">
        <f>COUNTIF('資産区分'!$A$2:$A$13,'固定資産整理簿'!P373)</f>
        <v>1</v>
      </c>
    </row>
    <row r="374" spans="2:17" ht="13.5" customHeight="1">
      <c r="B374" s="75" t="s">
        <v>455</v>
      </c>
      <c r="C374" s="73" t="s">
        <v>460</v>
      </c>
      <c r="D374" s="75" t="s">
        <v>462</v>
      </c>
      <c r="E374" s="77">
        <v>20</v>
      </c>
      <c r="F374" s="76" t="s">
        <v>453</v>
      </c>
      <c r="G374" s="75" t="s">
        <v>470</v>
      </c>
      <c r="H374" s="74" t="s">
        <v>195</v>
      </c>
      <c r="I374" s="73" t="s">
        <v>202</v>
      </c>
      <c r="K374" s="17" t="str">
        <f t="shared" si="30"/>
        <v>汚泥焼却・溶融設備</v>
      </c>
      <c r="L374" s="17" t="str">
        <f t="shared" si="31"/>
        <v>廃熱ボイラー</v>
      </c>
      <c r="M374" s="17" t="str">
        <f t="shared" si="32"/>
        <v>汚泥焼却・溶融設備廃熱ボイラー</v>
      </c>
      <c r="N374" s="149" t="e">
        <f>COUNTIF(#REF!,'固定資産整理簿'!M374)</f>
        <v>#REF!</v>
      </c>
      <c r="O374" s="17">
        <f t="shared" si="28"/>
        <v>20</v>
      </c>
      <c r="P374" s="17" t="str">
        <f t="shared" si="29"/>
        <v>機械設備</v>
      </c>
      <c r="Q374" s="17">
        <f>COUNTIF('資産区分'!$A$2:$A$13,'固定資産整理簿'!P374)</f>
        <v>1</v>
      </c>
    </row>
    <row r="375" spans="2:17" ht="13.5" customHeight="1">
      <c r="B375" s="75" t="s">
        <v>455</v>
      </c>
      <c r="C375" s="73" t="s">
        <v>460</v>
      </c>
      <c r="D375" s="75" t="s">
        <v>462</v>
      </c>
      <c r="E375" s="77">
        <v>20</v>
      </c>
      <c r="F375" s="76" t="s">
        <v>453</v>
      </c>
      <c r="G375" s="75" t="s">
        <v>470</v>
      </c>
      <c r="H375" s="74" t="s">
        <v>195</v>
      </c>
      <c r="I375" s="73" t="s">
        <v>203</v>
      </c>
      <c r="K375" s="17" t="str">
        <f t="shared" si="30"/>
        <v>汚泥焼却・溶融設備</v>
      </c>
      <c r="L375" s="17" t="str">
        <f t="shared" si="31"/>
        <v>脱硝装置</v>
      </c>
      <c r="M375" s="17" t="str">
        <f t="shared" si="32"/>
        <v>汚泥焼却・溶融設備脱硝装置</v>
      </c>
      <c r="N375" s="149" t="e">
        <f>COUNTIF(#REF!,'固定資産整理簿'!M375)</f>
        <v>#REF!</v>
      </c>
      <c r="O375" s="17">
        <f t="shared" si="28"/>
        <v>20</v>
      </c>
      <c r="P375" s="17" t="str">
        <f t="shared" si="29"/>
        <v>機械設備</v>
      </c>
      <c r="Q375" s="17">
        <f>COUNTIF('資産区分'!$A$2:$A$13,'固定資産整理簿'!P375)</f>
        <v>1</v>
      </c>
    </row>
    <row r="376" spans="2:17" ht="13.5" customHeight="1">
      <c r="B376" s="75" t="s">
        <v>455</v>
      </c>
      <c r="C376" s="73" t="s">
        <v>460</v>
      </c>
      <c r="D376" s="75" t="s">
        <v>462</v>
      </c>
      <c r="E376" s="77">
        <v>20</v>
      </c>
      <c r="F376" s="76" t="s">
        <v>453</v>
      </c>
      <c r="G376" s="75" t="s">
        <v>470</v>
      </c>
      <c r="H376" s="74" t="s">
        <v>195</v>
      </c>
      <c r="I376" s="73" t="s">
        <v>194</v>
      </c>
      <c r="K376" s="17" t="str">
        <f t="shared" si="30"/>
        <v>汚泥焼却・溶融設備</v>
      </c>
      <c r="L376" s="17" t="str">
        <f t="shared" si="31"/>
        <v>排煙処理塔</v>
      </c>
      <c r="M376" s="17" t="str">
        <f t="shared" si="32"/>
        <v>汚泥焼却・溶融設備排煙処理塔</v>
      </c>
      <c r="N376" s="149" t="e">
        <f>COUNTIF(#REF!,'固定資産整理簿'!M376)</f>
        <v>#REF!</v>
      </c>
      <c r="O376" s="17">
        <f t="shared" si="28"/>
        <v>20</v>
      </c>
      <c r="P376" s="17" t="str">
        <f t="shared" si="29"/>
        <v>機械設備</v>
      </c>
      <c r="Q376" s="17">
        <f>COUNTIF('資産区分'!$A$2:$A$13,'固定資産整理簿'!P376)</f>
        <v>1</v>
      </c>
    </row>
    <row r="377" spans="2:17" ht="13.5" customHeight="1">
      <c r="B377" s="75" t="s">
        <v>455</v>
      </c>
      <c r="C377" s="73" t="s">
        <v>460</v>
      </c>
      <c r="D377" s="75" t="s">
        <v>462</v>
      </c>
      <c r="E377" s="77">
        <v>20</v>
      </c>
      <c r="F377" s="76" t="s">
        <v>453</v>
      </c>
      <c r="G377" s="75" t="s">
        <v>470</v>
      </c>
      <c r="H377" s="74" t="s">
        <v>195</v>
      </c>
      <c r="I377" s="73" t="s">
        <v>204</v>
      </c>
      <c r="K377" s="17" t="str">
        <f t="shared" si="30"/>
        <v>汚泥焼却・溶融設備</v>
      </c>
      <c r="L377" s="17" t="str">
        <f t="shared" si="31"/>
        <v>乾式電気集塵機</v>
      </c>
      <c r="M377" s="17" t="str">
        <f t="shared" si="32"/>
        <v>汚泥焼却・溶融設備乾式電気集塵機</v>
      </c>
      <c r="N377" s="149" t="e">
        <f>COUNTIF(#REF!,'固定資産整理簿'!M377)</f>
        <v>#REF!</v>
      </c>
      <c r="O377" s="17">
        <f t="shared" si="28"/>
        <v>20</v>
      </c>
      <c r="P377" s="17" t="str">
        <f t="shared" si="29"/>
        <v>機械設備</v>
      </c>
      <c r="Q377" s="17">
        <f>COUNTIF('資産区分'!$A$2:$A$13,'固定資産整理簿'!P377)</f>
        <v>1</v>
      </c>
    </row>
    <row r="378" spans="2:17" ht="13.5" customHeight="1">
      <c r="B378" s="75" t="s">
        <v>455</v>
      </c>
      <c r="C378" s="73" t="s">
        <v>460</v>
      </c>
      <c r="D378" s="75" t="s">
        <v>462</v>
      </c>
      <c r="E378" s="77">
        <v>20</v>
      </c>
      <c r="F378" s="76" t="s">
        <v>453</v>
      </c>
      <c r="G378" s="75" t="s">
        <v>470</v>
      </c>
      <c r="H378" s="74" t="s">
        <v>195</v>
      </c>
      <c r="I378" s="73" t="s">
        <v>205</v>
      </c>
      <c r="K378" s="17" t="str">
        <f t="shared" si="30"/>
        <v>汚泥焼却・溶融設備</v>
      </c>
      <c r="L378" s="17" t="str">
        <f t="shared" si="31"/>
        <v>湿式電気集塵機</v>
      </c>
      <c r="M378" s="17" t="str">
        <f t="shared" si="32"/>
        <v>汚泥焼却・溶融設備湿式電気集塵機</v>
      </c>
      <c r="N378" s="149" t="e">
        <f>COUNTIF(#REF!,'固定資産整理簿'!M378)</f>
        <v>#REF!</v>
      </c>
      <c r="O378" s="17">
        <f t="shared" si="28"/>
        <v>20</v>
      </c>
      <c r="P378" s="17" t="str">
        <f t="shared" si="29"/>
        <v>機械設備</v>
      </c>
      <c r="Q378" s="17">
        <f>COUNTIF('資産区分'!$A$2:$A$13,'固定資産整理簿'!P378)</f>
        <v>1</v>
      </c>
    </row>
    <row r="379" spans="2:17" ht="13.5" customHeight="1">
      <c r="B379" s="75" t="s">
        <v>455</v>
      </c>
      <c r="C379" s="73" t="s">
        <v>460</v>
      </c>
      <c r="D379" s="75" t="s">
        <v>462</v>
      </c>
      <c r="E379" s="77">
        <v>20</v>
      </c>
      <c r="F379" s="76" t="s">
        <v>453</v>
      </c>
      <c r="G379" s="75" t="s">
        <v>470</v>
      </c>
      <c r="H379" s="74" t="s">
        <v>195</v>
      </c>
      <c r="I379" s="73" t="s">
        <v>477</v>
      </c>
      <c r="K379" s="17" t="str">
        <f t="shared" si="30"/>
        <v>汚泥焼却・溶融設備</v>
      </c>
      <c r="L379" s="17" t="str">
        <f t="shared" si="31"/>
        <v>バグフィルタ</v>
      </c>
      <c r="M379" s="17" t="str">
        <f t="shared" si="32"/>
        <v>汚泥焼却・溶融設備バグフィルタ</v>
      </c>
      <c r="N379" s="149" t="e">
        <f>COUNTIF(#REF!,'固定資産整理簿'!M379)</f>
        <v>#REF!</v>
      </c>
      <c r="O379" s="17">
        <f t="shared" si="28"/>
        <v>20</v>
      </c>
      <c r="P379" s="17" t="str">
        <f t="shared" si="29"/>
        <v>機械設備</v>
      </c>
      <c r="Q379" s="17">
        <f>COUNTIF('資産区分'!$A$2:$A$13,'固定資産整理簿'!P379)</f>
        <v>1</v>
      </c>
    </row>
    <row r="380" spans="2:17" ht="13.5" customHeight="1">
      <c r="B380" s="75" t="s">
        <v>455</v>
      </c>
      <c r="C380" s="73" t="s">
        <v>460</v>
      </c>
      <c r="D380" s="75" t="s">
        <v>462</v>
      </c>
      <c r="E380" s="77">
        <v>20</v>
      </c>
      <c r="F380" s="76" t="s">
        <v>453</v>
      </c>
      <c r="G380" s="75" t="s">
        <v>470</v>
      </c>
      <c r="H380" s="74" t="s">
        <v>195</v>
      </c>
      <c r="I380" s="73" t="s">
        <v>476</v>
      </c>
      <c r="K380" s="17" t="str">
        <f t="shared" si="30"/>
        <v>汚泥焼却・溶融設備</v>
      </c>
      <c r="L380" s="17" t="str">
        <f t="shared" si="31"/>
        <v>サイクロン</v>
      </c>
      <c r="M380" s="17" t="str">
        <f t="shared" si="32"/>
        <v>汚泥焼却・溶融設備サイクロン</v>
      </c>
      <c r="N380" s="149" t="e">
        <f>COUNTIF(#REF!,'固定資産整理簿'!M380)</f>
        <v>#REF!</v>
      </c>
      <c r="O380" s="17">
        <f t="shared" si="28"/>
        <v>20</v>
      </c>
      <c r="P380" s="17" t="str">
        <f t="shared" si="29"/>
        <v>機械設備</v>
      </c>
      <c r="Q380" s="17">
        <f>COUNTIF('資産区分'!$A$2:$A$13,'固定資産整理簿'!P380)</f>
        <v>1</v>
      </c>
    </row>
    <row r="381" spans="2:17" ht="13.5" customHeight="1">
      <c r="B381" s="75" t="s">
        <v>455</v>
      </c>
      <c r="C381" s="73" t="s">
        <v>460</v>
      </c>
      <c r="D381" s="75" t="s">
        <v>462</v>
      </c>
      <c r="E381" s="77">
        <v>20</v>
      </c>
      <c r="F381" s="76" t="s">
        <v>453</v>
      </c>
      <c r="G381" s="75" t="s">
        <v>470</v>
      </c>
      <c r="H381" s="74" t="s">
        <v>195</v>
      </c>
      <c r="I381" s="73" t="s">
        <v>206</v>
      </c>
      <c r="K381" s="17" t="str">
        <f t="shared" si="30"/>
        <v>汚泥焼却・溶融設備</v>
      </c>
      <c r="L381" s="17" t="str">
        <f t="shared" si="31"/>
        <v>灰搬出機</v>
      </c>
      <c r="M381" s="17" t="str">
        <f t="shared" si="32"/>
        <v>汚泥焼却・溶融設備灰搬出機</v>
      </c>
      <c r="N381" s="149" t="e">
        <f>COUNTIF(#REF!,'固定資産整理簿'!M381)</f>
        <v>#REF!</v>
      </c>
      <c r="O381" s="17">
        <f t="shared" si="28"/>
        <v>20</v>
      </c>
      <c r="P381" s="17" t="str">
        <f t="shared" si="29"/>
        <v>機械設備</v>
      </c>
      <c r="Q381" s="17">
        <f>COUNTIF('資産区分'!$A$2:$A$13,'固定資産整理簿'!P381)</f>
        <v>1</v>
      </c>
    </row>
    <row r="382" spans="2:17" ht="13.5" customHeight="1">
      <c r="B382" s="75" t="s">
        <v>455</v>
      </c>
      <c r="C382" s="73" t="s">
        <v>460</v>
      </c>
      <c r="D382" s="75" t="s">
        <v>462</v>
      </c>
      <c r="E382" s="77">
        <v>20</v>
      </c>
      <c r="F382" s="76" t="s">
        <v>453</v>
      </c>
      <c r="G382" s="75" t="s">
        <v>470</v>
      </c>
      <c r="H382" s="74" t="s">
        <v>195</v>
      </c>
      <c r="I382" s="73" t="s">
        <v>475</v>
      </c>
      <c r="K382" s="17" t="str">
        <f t="shared" si="30"/>
        <v>汚泥焼却・溶融設備</v>
      </c>
      <c r="L382" s="17" t="str">
        <f t="shared" si="31"/>
        <v>バケットコンベア</v>
      </c>
      <c r="M382" s="17" t="str">
        <f t="shared" si="32"/>
        <v>汚泥焼却・溶融設備バケットコンベア</v>
      </c>
      <c r="N382" s="149" t="e">
        <f>COUNTIF(#REF!,'固定資産整理簿'!M382)</f>
        <v>#REF!</v>
      </c>
      <c r="O382" s="17">
        <f t="shared" si="28"/>
        <v>20</v>
      </c>
      <c r="P382" s="17" t="str">
        <f t="shared" si="29"/>
        <v>機械設備</v>
      </c>
      <c r="Q382" s="17">
        <f>COUNTIF('資産区分'!$A$2:$A$13,'固定資産整理簿'!P382)</f>
        <v>1</v>
      </c>
    </row>
    <row r="383" spans="2:17" ht="13.5" customHeight="1">
      <c r="B383" s="75" t="s">
        <v>455</v>
      </c>
      <c r="C383" s="73" t="s">
        <v>460</v>
      </c>
      <c r="D383" s="75" t="s">
        <v>462</v>
      </c>
      <c r="E383" s="77">
        <v>20</v>
      </c>
      <c r="F383" s="76" t="s">
        <v>453</v>
      </c>
      <c r="G383" s="75" t="s">
        <v>470</v>
      </c>
      <c r="H383" s="74" t="s">
        <v>195</v>
      </c>
      <c r="I383" s="73" t="s">
        <v>474</v>
      </c>
      <c r="K383" s="17" t="str">
        <f t="shared" si="30"/>
        <v>汚泥焼却・溶融設備</v>
      </c>
      <c r="L383" s="17" t="str">
        <f t="shared" si="31"/>
        <v>フライトコンベア</v>
      </c>
      <c r="M383" s="17" t="str">
        <f t="shared" si="32"/>
        <v>汚泥焼却・溶融設備フライトコンベア</v>
      </c>
      <c r="N383" s="149" t="e">
        <f>COUNTIF(#REF!,'固定資産整理簿'!M383)</f>
        <v>#REF!</v>
      </c>
      <c r="O383" s="17">
        <f t="shared" si="28"/>
        <v>20</v>
      </c>
      <c r="P383" s="17" t="str">
        <f t="shared" si="29"/>
        <v>機械設備</v>
      </c>
      <c r="Q383" s="17">
        <f>COUNTIF('資産区分'!$A$2:$A$13,'固定資産整理簿'!P383)</f>
        <v>1</v>
      </c>
    </row>
    <row r="384" spans="2:17" ht="13.5" customHeight="1">
      <c r="B384" s="75" t="s">
        <v>455</v>
      </c>
      <c r="C384" s="73" t="s">
        <v>460</v>
      </c>
      <c r="D384" s="75" t="s">
        <v>462</v>
      </c>
      <c r="E384" s="77">
        <v>20</v>
      </c>
      <c r="F384" s="76" t="s">
        <v>453</v>
      </c>
      <c r="G384" s="75" t="s">
        <v>470</v>
      </c>
      <c r="H384" s="74" t="s">
        <v>195</v>
      </c>
      <c r="I384" s="73" t="s">
        <v>473</v>
      </c>
      <c r="K384" s="17" t="str">
        <f t="shared" si="30"/>
        <v>汚泥焼却・溶融設備</v>
      </c>
      <c r="L384" s="17" t="str">
        <f t="shared" si="31"/>
        <v>スクリューコンベア</v>
      </c>
      <c r="M384" s="17" t="str">
        <f t="shared" si="32"/>
        <v>汚泥焼却・溶融設備スクリューコンベア</v>
      </c>
      <c r="N384" s="149" t="e">
        <f>COUNTIF(#REF!,'固定資産整理簿'!M384)</f>
        <v>#REF!</v>
      </c>
      <c r="O384" s="17">
        <f t="shared" si="28"/>
        <v>20</v>
      </c>
      <c r="P384" s="17" t="str">
        <f t="shared" si="29"/>
        <v>機械設備</v>
      </c>
      <c r="Q384" s="17">
        <f>COUNTIF('資産区分'!$A$2:$A$13,'固定資産整理簿'!P384)</f>
        <v>1</v>
      </c>
    </row>
    <row r="385" spans="2:17" ht="13.5" customHeight="1">
      <c r="B385" s="75" t="s">
        <v>455</v>
      </c>
      <c r="C385" s="73" t="s">
        <v>460</v>
      </c>
      <c r="D385" s="75" t="s">
        <v>462</v>
      </c>
      <c r="E385" s="77">
        <v>20</v>
      </c>
      <c r="F385" s="76" t="s">
        <v>453</v>
      </c>
      <c r="G385" s="75" t="s">
        <v>470</v>
      </c>
      <c r="H385" s="74" t="s">
        <v>195</v>
      </c>
      <c r="I385" s="73" t="s">
        <v>207</v>
      </c>
      <c r="K385" s="17" t="str">
        <f t="shared" si="30"/>
        <v>汚泥焼却・溶融設備</v>
      </c>
      <c r="L385" s="17" t="str">
        <f t="shared" si="31"/>
        <v>灰ホッパ</v>
      </c>
      <c r="M385" s="17" t="str">
        <f t="shared" si="32"/>
        <v>汚泥焼却・溶融設備灰ホッパ</v>
      </c>
      <c r="N385" s="149" t="e">
        <f>COUNTIF(#REF!,'固定資産整理簿'!M385)</f>
        <v>#REF!</v>
      </c>
      <c r="O385" s="17">
        <f t="shared" si="28"/>
        <v>20</v>
      </c>
      <c r="P385" s="17" t="str">
        <f t="shared" si="29"/>
        <v>機械設備</v>
      </c>
      <c r="Q385" s="17">
        <f>COUNTIF('資産区分'!$A$2:$A$13,'固定資産整理簿'!P385)</f>
        <v>1</v>
      </c>
    </row>
    <row r="386" spans="2:17" ht="13.5" customHeight="1">
      <c r="B386" s="75" t="s">
        <v>455</v>
      </c>
      <c r="C386" s="73" t="s">
        <v>460</v>
      </c>
      <c r="D386" s="75" t="s">
        <v>462</v>
      </c>
      <c r="E386" s="77">
        <v>20</v>
      </c>
      <c r="F386" s="76" t="s">
        <v>453</v>
      </c>
      <c r="G386" s="75" t="s">
        <v>470</v>
      </c>
      <c r="H386" s="74" t="s">
        <v>195</v>
      </c>
      <c r="I386" s="73" t="s">
        <v>208</v>
      </c>
      <c r="K386" s="17" t="str">
        <f t="shared" si="30"/>
        <v>汚泥焼却・溶融設備</v>
      </c>
      <c r="L386" s="17" t="str">
        <f t="shared" si="31"/>
        <v>スラグ生成装置</v>
      </c>
      <c r="M386" s="17" t="str">
        <f t="shared" si="32"/>
        <v>汚泥焼却・溶融設備スラグ生成装置</v>
      </c>
      <c r="N386" s="149" t="e">
        <f>COUNTIF(#REF!,'固定資産整理簿'!M386)</f>
        <v>#REF!</v>
      </c>
      <c r="O386" s="17">
        <f t="shared" si="28"/>
        <v>20</v>
      </c>
      <c r="P386" s="17" t="str">
        <f t="shared" si="29"/>
        <v>機械設備</v>
      </c>
      <c r="Q386" s="17">
        <f>COUNTIF('資産区分'!$A$2:$A$13,'固定資産整理簿'!P386)</f>
        <v>1</v>
      </c>
    </row>
    <row r="387" spans="2:17" ht="13.5" customHeight="1">
      <c r="B387" s="75" t="s">
        <v>455</v>
      </c>
      <c r="C387" s="73" t="s">
        <v>460</v>
      </c>
      <c r="D387" s="75" t="s">
        <v>462</v>
      </c>
      <c r="E387" s="77">
        <v>20</v>
      </c>
      <c r="F387" s="76" t="s">
        <v>453</v>
      </c>
      <c r="G387" s="75" t="s">
        <v>470</v>
      </c>
      <c r="H387" s="74" t="s">
        <v>195</v>
      </c>
      <c r="I387" s="73" t="s">
        <v>209</v>
      </c>
      <c r="K387" s="17" t="str">
        <f t="shared" si="30"/>
        <v>汚泥焼却・溶融設備</v>
      </c>
      <c r="L387" s="17" t="str">
        <f t="shared" si="31"/>
        <v>煙道</v>
      </c>
      <c r="M387" s="17" t="str">
        <f t="shared" si="32"/>
        <v>汚泥焼却・溶融設備煙道</v>
      </c>
      <c r="N387" s="149" t="e">
        <f>COUNTIF(#REF!,'固定資産整理簿'!M387)</f>
        <v>#REF!</v>
      </c>
      <c r="O387" s="17">
        <f t="shared" si="28"/>
        <v>20</v>
      </c>
      <c r="P387" s="17" t="str">
        <f t="shared" si="29"/>
        <v>機械設備</v>
      </c>
      <c r="Q387" s="17">
        <f>COUNTIF('資産区分'!$A$2:$A$13,'固定資産整理簿'!P387)</f>
        <v>1</v>
      </c>
    </row>
    <row r="388" spans="2:17" ht="13.5" customHeight="1">
      <c r="B388" s="70" t="s">
        <v>455</v>
      </c>
      <c r="C388" s="68" t="s">
        <v>460</v>
      </c>
      <c r="D388" s="70" t="s">
        <v>462</v>
      </c>
      <c r="E388" s="72">
        <v>20</v>
      </c>
      <c r="F388" s="71" t="s">
        <v>453</v>
      </c>
      <c r="G388" s="70" t="s">
        <v>470</v>
      </c>
      <c r="H388" s="69" t="s">
        <v>195</v>
      </c>
      <c r="I388" s="68" t="s">
        <v>50</v>
      </c>
      <c r="K388" s="17" t="str">
        <f t="shared" si="30"/>
        <v>汚泥焼却・溶融設備</v>
      </c>
      <c r="L388" s="17" t="str">
        <f t="shared" si="31"/>
        <v>空気圧縮機</v>
      </c>
      <c r="M388" s="17" t="str">
        <f t="shared" si="32"/>
        <v>汚泥焼却・溶融設備空気圧縮機</v>
      </c>
      <c r="N388" s="149" t="e">
        <f>COUNTIF(#REF!,'固定資産整理簿'!M388)</f>
        <v>#REF!</v>
      </c>
      <c r="O388" s="17">
        <f t="shared" si="28"/>
        <v>20</v>
      </c>
      <c r="P388" s="17" t="str">
        <f t="shared" si="29"/>
        <v>機械設備</v>
      </c>
      <c r="Q388" s="17">
        <f>COUNTIF('資産区分'!$A$2:$A$13,'固定資産整理簿'!P388)</f>
        <v>1</v>
      </c>
    </row>
    <row r="389" spans="2:17" ht="13.5" customHeight="1">
      <c r="B389" s="80" t="s">
        <v>455</v>
      </c>
      <c r="C389" s="78" t="s">
        <v>460</v>
      </c>
      <c r="D389" s="80" t="s">
        <v>462</v>
      </c>
      <c r="E389" s="82">
        <v>20</v>
      </c>
      <c r="F389" s="81" t="s">
        <v>453</v>
      </c>
      <c r="G389" s="80" t="s">
        <v>470</v>
      </c>
      <c r="H389" s="79" t="s">
        <v>210</v>
      </c>
      <c r="I389" s="78" t="s">
        <v>88</v>
      </c>
      <c r="K389" s="17" t="str">
        <f t="shared" si="30"/>
        <v>建設資材利用設備</v>
      </c>
      <c r="L389" s="17" t="str">
        <f t="shared" si="31"/>
        <v>貯留装置</v>
      </c>
      <c r="M389" s="17" t="str">
        <f t="shared" si="32"/>
        <v>建設資材利用設備貯留装置</v>
      </c>
      <c r="N389" s="149" t="e">
        <f>COUNTIF(#REF!,'固定資産整理簿'!M389)</f>
        <v>#REF!</v>
      </c>
      <c r="O389" s="17">
        <f t="shared" si="28"/>
        <v>20</v>
      </c>
      <c r="P389" s="17" t="str">
        <f t="shared" si="29"/>
        <v>機械設備</v>
      </c>
      <c r="Q389" s="17">
        <f>COUNTIF('資産区分'!$A$2:$A$13,'固定資産整理簿'!P389)</f>
        <v>1</v>
      </c>
    </row>
    <row r="390" spans="2:17" ht="13.5" customHeight="1">
      <c r="B390" s="75" t="s">
        <v>455</v>
      </c>
      <c r="C390" s="73" t="s">
        <v>460</v>
      </c>
      <c r="D390" s="75" t="s">
        <v>462</v>
      </c>
      <c r="E390" s="77">
        <v>20</v>
      </c>
      <c r="F390" s="76" t="s">
        <v>453</v>
      </c>
      <c r="G390" s="75" t="s">
        <v>470</v>
      </c>
      <c r="H390" s="74" t="s">
        <v>210</v>
      </c>
      <c r="I390" s="73" t="s">
        <v>211</v>
      </c>
      <c r="K390" s="17" t="str">
        <f t="shared" si="30"/>
        <v>建設資材利用設備</v>
      </c>
      <c r="L390" s="17" t="str">
        <f t="shared" si="31"/>
        <v>プレス機</v>
      </c>
      <c r="M390" s="17" t="str">
        <f t="shared" si="32"/>
        <v>建設資材利用設備プレス機</v>
      </c>
      <c r="N390" s="149" t="e">
        <f>COUNTIF(#REF!,'固定資産整理簿'!M390)</f>
        <v>#REF!</v>
      </c>
      <c r="O390" s="17">
        <f aca="true" t="shared" si="33" ref="O390:O448">E390</f>
        <v>20</v>
      </c>
      <c r="P390" s="17" t="str">
        <f aca="true" t="shared" si="34" ref="P390:P429">C390</f>
        <v>機械設備</v>
      </c>
      <c r="Q390" s="17">
        <f>COUNTIF('資産区分'!$A$2:$A$13,'固定資産整理簿'!P390)</f>
        <v>1</v>
      </c>
    </row>
    <row r="391" spans="2:17" ht="13.5" customHeight="1">
      <c r="B391" s="75" t="s">
        <v>455</v>
      </c>
      <c r="C391" s="73" t="s">
        <v>460</v>
      </c>
      <c r="D391" s="75" t="s">
        <v>462</v>
      </c>
      <c r="E391" s="77">
        <v>20</v>
      </c>
      <c r="F391" s="76" t="s">
        <v>453</v>
      </c>
      <c r="G391" s="75" t="s">
        <v>470</v>
      </c>
      <c r="H391" s="74" t="s">
        <v>210</v>
      </c>
      <c r="I391" s="73" t="s">
        <v>212</v>
      </c>
      <c r="K391" s="17" t="str">
        <f t="shared" si="30"/>
        <v>建設資材利用設備</v>
      </c>
      <c r="L391" s="17" t="str">
        <f t="shared" si="31"/>
        <v>焼成機</v>
      </c>
      <c r="M391" s="17" t="str">
        <f t="shared" si="32"/>
        <v>建設資材利用設備焼成機</v>
      </c>
      <c r="N391" s="149" t="e">
        <f>COUNTIF(#REF!,'固定資産整理簿'!M391)</f>
        <v>#REF!</v>
      </c>
      <c r="O391" s="17">
        <f t="shared" si="33"/>
        <v>20</v>
      </c>
      <c r="P391" s="17" t="str">
        <f t="shared" si="34"/>
        <v>機械設備</v>
      </c>
      <c r="Q391" s="17">
        <f>COUNTIF('資産区分'!$A$2:$A$13,'固定資産整理簿'!P391)</f>
        <v>1</v>
      </c>
    </row>
    <row r="392" spans="2:17" ht="13.5" customHeight="1">
      <c r="B392" s="70" t="s">
        <v>455</v>
      </c>
      <c r="C392" s="68" t="s">
        <v>460</v>
      </c>
      <c r="D392" s="70" t="s">
        <v>462</v>
      </c>
      <c r="E392" s="72">
        <v>20</v>
      </c>
      <c r="F392" s="71" t="s">
        <v>453</v>
      </c>
      <c r="G392" s="70" t="s">
        <v>470</v>
      </c>
      <c r="H392" s="69" t="s">
        <v>210</v>
      </c>
      <c r="I392" s="68" t="s">
        <v>213</v>
      </c>
      <c r="K392" s="17" t="str">
        <f t="shared" si="30"/>
        <v>建設資材利用設備</v>
      </c>
      <c r="L392" s="17" t="str">
        <f t="shared" si="31"/>
        <v>梱包装置</v>
      </c>
      <c r="M392" s="17" t="str">
        <f t="shared" si="32"/>
        <v>建設資材利用設備梱包装置</v>
      </c>
      <c r="N392" s="149" t="e">
        <f>COUNTIF(#REF!,'固定資産整理簿'!M392)</f>
        <v>#REF!</v>
      </c>
      <c r="O392" s="17">
        <f t="shared" si="33"/>
        <v>20</v>
      </c>
      <c r="P392" s="17" t="str">
        <f t="shared" si="34"/>
        <v>機械設備</v>
      </c>
      <c r="Q392" s="17">
        <f>COUNTIF('資産区分'!$A$2:$A$13,'固定資産整理簿'!P392)</f>
        <v>1</v>
      </c>
    </row>
    <row r="393" spans="2:17" ht="13.5" customHeight="1">
      <c r="B393" s="80" t="s">
        <v>455</v>
      </c>
      <c r="C393" s="78" t="s">
        <v>460</v>
      </c>
      <c r="D393" s="80" t="s">
        <v>462</v>
      </c>
      <c r="E393" s="82">
        <v>20</v>
      </c>
      <c r="F393" s="81" t="s">
        <v>453</v>
      </c>
      <c r="G393" s="80" t="s">
        <v>470</v>
      </c>
      <c r="H393" s="79" t="s">
        <v>214</v>
      </c>
      <c r="I393" s="78" t="s">
        <v>215</v>
      </c>
      <c r="K393" s="17" t="str">
        <f t="shared" si="30"/>
        <v>コンポスト設備</v>
      </c>
      <c r="L393" s="17" t="str">
        <f t="shared" si="31"/>
        <v>切板機</v>
      </c>
      <c r="M393" s="17" t="str">
        <f t="shared" si="32"/>
        <v>コンポスト設備切板機</v>
      </c>
      <c r="N393" s="149" t="e">
        <f>COUNTIF(#REF!,'固定資産整理簿'!M393)</f>
        <v>#REF!</v>
      </c>
      <c r="O393" s="17">
        <f t="shared" si="33"/>
        <v>20</v>
      </c>
      <c r="P393" s="17" t="str">
        <f t="shared" si="34"/>
        <v>機械設備</v>
      </c>
      <c r="Q393" s="17">
        <f>COUNTIF('資産区分'!$A$2:$A$13,'固定資産整理簿'!P393)</f>
        <v>1</v>
      </c>
    </row>
    <row r="394" spans="2:17" ht="13.5" customHeight="1">
      <c r="B394" s="75" t="s">
        <v>455</v>
      </c>
      <c r="C394" s="73" t="s">
        <v>460</v>
      </c>
      <c r="D394" s="75" t="s">
        <v>462</v>
      </c>
      <c r="E394" s="77">
        <v>20</v>
      </c>
      <c r="F394" s="76" t="s">
        <v>453</v>
      </c>
      <c r="G394" s="75" t="s">
        <v>470</v>
      </c>
      <c r="H394" s="74" t="s">
        <v>214</v>
      </c>
      <c r="I394" s="73" t="s">
        <v>216</v>
      </c>
      <c r="K394" s="17" t="str">
        <f aca="true" t="shared" si="35" ref="K394:K429">H394</f>
        <v>コンポスト設備</v>
      </c>
      <c r="L394" s="17" t="str">
        <f aca="true" t="shared" si="36" ref="L394:L448">I394</f>
        <v>送風機</v>
      </c>
      <c r="M394" s="17" t="str">
        <f aca="true" t="shared" si="37" ref="M394:M448">K394&amp;L394</f>
        <v>コンポスト設備送風機</v>
      </c>
      <c r="N394" s="149" t="e">
        <f>COUNTIF(#REF!,'固定資産整理簿'!M394)</f>
        <v>#REF!</v>
      </c>
      <c r="O394" s="17">
        <f t="shared" si="33"/>
        <v>20</v>
      </c>
      <c r="P394" s="17" t="str">
        <f t="shared" si="34"/>
        <v>機械設備</v>
      </c>
      <c r="Q394" s="17">
        <f>COUNTIF('資産区分'!$A$2:$A$13,'固定資産整理簿'!P394)</f>
        <v>1</v>
      </c>
    </row>
    <row r="395" spans="2:17" ht="13.5" customHeight="1">
      <c r="B395" s="75" t="s">
        <v>455</v>
      </c>
      <c r="C395" s="73" t="s">
        <v>460</v>
      </c>
      <c r="D395" s="75" t="s">
        <v>462</v>
      </c>
      <c r="E395" s="77">
        <v>20</v>
      </c>
      <c r="F395" s="76" t="s">
        <v>453</v>
      </c>
      <c r="G395" s="75" t="s">
        <v>470</v>
      </c>
      <c r="H395" s="74" t="s">
        <v>214</v>
      </c>
      <c r="I395" s="73" t="s">
        <v>217</v>
      </c>
      <c r="K395" s="17" t="str">
        <f t="shared" si="35"/>
        <v>コンポスト設備</v>
      </c>
      <c r="L395" s="17" t="str">
        <f t="shared" si="36"/>
        <v>乾燥機</v>
      </c>
      <c r="M395" s="17" t="str">
        <f t="shared" si="37"/>
        <v>コンポスト設備乾燥機</v>
      </c>
      <c r="N395" s="149" t="e">
        <f>COUNTIF(#REF!,'固定資産整理簿'!M395)</f>
        <v>#REF!</v>
      </c>
      <c r="O395" s="17">
        <f t="shared" si="33"/>
        <v>20</v>
      </c>
      <c r="P395" s="17" t="str">
        <f t="shared" si="34"/>
        <v>機械設備</v>
      </c>
      <c r="Q395" s="17">
        <f>COUNTIF('資産区分'!$A$2:$A$13,'固定資産整理簿'!P395)</f>
        <v>1</v>
      </c>
    </row>
    <row r="396" spans="2:17" ht="13.5" customHeight="1">
      <c r="B396" s="75" t="s">
        <v>455</v>
      </c>
      <c r="C396" s="73" t="s">
        <v>460</v>
      </c>
      <c r="D396" s="75" t="s">
        <v>462</v>
      </c>
      <c r="E396" s="77">
        <v>20</v>
      </c>
      <c r="F396" s="76" t="s">
        <v>453</v>
      </c>
      <c r="G396" s="75" t="s">
        <v>470</v>
      </c>
      <c r="H396" s="74" t="s">
        <v>214</v>
      </c>
      <c r="I396" s="73" t="s">
        <v>472</v>
      </c>
      <c r="K396" s="17" t="str">
        <f t="shared" si="35"/>
        <v>コンポスト設備</v>
      </c>
      <c r="L396" s="17" t="str">
        <f t="shared" si="36"/>
        <v>発酵槽（鋼板製）</v>
      </c>
      <c r="M396" s="17" t="str">
        <f t="shared" si="37"/>
        <v>コンポスト設備発酵槽（鋼板製）</v>
      </c>
      <c r="N396" s="149" t="e">
        <f>COUNTIF(#REF!,'固定資産整理簿'!M396)</f>
        <v>#REF!</v>
      </c>
      <c r="O396" s="17">
        <f t="shared" si="33"/>
        <v>20</v>
      </c>
      <c r="P396" s="17" t="str">
        <f t="shared" si="34"/>
        <v>機械設備</v>
      </c>
      <c r="Q396" s="17">
        <f>COUNTIF('資産区分'!$A$2:$A$13,'固定資産整理簿'!P396)</f>
        <v>1</v>
      </c>
    </row>
    <row r="397" spans="2:17" ht="13.5" customHeight="1">
      <c r="B397" s="75" t="s">
        <v>455</v>
      </c>
      <c r="C397" s="73" t="s">
        <v>460</v>
      </c>
      <c r="D397" s="75" t="s">
        <v>462</v>
      </c>
      <c r="E397" s="77">
        <v>20</v>
      </c>
      <c r="F397" s="76" t="s">
        <v>453</v>
      </c>
      <c r="G397" s="75" t="s">
        <v>470</v>
      </c>
      <c r="H397" s="74" t="s">
        <v>214</v>
      </c>
      <c r="I397" s="73" t="s">
        <v>218</v>
      </c>
      <c r="K397" s="17" t="str">
        <f t="shared" si="35"/>
        <v>コンポスト設備</v>
      </c>
      <c r="L397" s="17" t="str">
        <f t="shared" si="36"/>
        <v>振動機</v>
      </c>
      <c r="M397" s="17" t="str">
        <f t="shared" si="37"/>
        <v>コンポスト設備振動機</v>
      </c>
      <c r="N397" s="149" t="e">
        <f>COUNTIF(#REF!,'固定資産整理簿'!M397)</f>
        <v>#REF!</v>
      </c>
      <c r="O397" s="17">
        <f t="shared" si="33"/>
        <v>20</v>
      </c>
      <c r="P397" s="17" t="str">
        <f t="shared" si="34"/>
        <v>機械設備</v>
      </c>
      <c r="Q397" s="17">
        <f>COUNTIF('資産区分'!$A$2:$A$13,'固定資産整理簿'!P397)</f>
        <v>1</v>
      </c>
    </row>
    <row r="398" spans="2:17" ht="13.5" customHeight="1">
      <c r="B398" s="75" t="s">
        <v>455</v>
      </c>
      <c r="C398" s="73" t="s">
        <v>460</v>
      </c>
      <c r="D398" s="75" t="s">
        <v>462</v>
      </c>
      <c r="E398" s="77">
        <v>20</v>
      </c>
      <c r="F398" s="76" t="s">
        <v>453</v>
      </c>
      <c r="G398" s="75" t="s">
        <v>470</v>
      </c>
      <c r="H398" s="74" t="s">
        <v>214</v>
      </c>
      <c r="I398" s="73" t="s">
        <v>219</v>
      </c>
      <c r="K398" s="17" t="str">
        <f t="shared" si="35"/>
        <v>コンポスト設備</v>
      </c>
      <c r="L398" s="17" t="str">
        <f t="shared" si="36"/>
        <v>袋詰機</v>
      </c>
      <c r="M398" s="17" t="str">
        <f t="shared" si="37"/>
        <v>コンポスト設備袋詰機</v>
      </c>
      <c r="N398" s="149" t="e">
        <f>COUNTIF(#REF!,'固定資産整理簿'!M398)</f>
        <v>#REF!</v>
      </c>
      <c r="O398" s="17">
        <f t="shared" si="33"/>
        <v>20</v>
      </c>
      <c r="P398" s="17" t="str">
        <f t="shared" si="34"/>
        <v>機械設備</v>
      </c>
      <c r="Q398" s="17">
        <f>COUNTIF('資産区分'!$A$2:$A$13,'固定資産整理簿'!P398)</f>
        <v>1</v>
      </c>
    </row>
    <row r="399" spans="2:17" ht="13.5" customHeight="1">
      <c r="B399" s="75" t="s">
        <v>455</v>
      </c>
      <c r="C399" s="73" t="s">
        <v>460</v>
      </c>
      <c r="D399" s="75" t="s">
        <v>462</v>
      </c>
      <c r="E399" s="77">
        <v>20</v>
      </c>
      <c r="F399" s="76" t="s">
        <v>453</v>
      </c>
      <c r="G399" s="75" t="s">
        <v>470</v>
      </c>
      <c r="H399" s="74" t="s">
        <v>214</v>
      </c>
      <c r="I399" s="73" t="s">
        <v>220</v>
      </c>
      <c r="K399" s="17" t="str">
        <f t="shared" si="35"/>
        <v>コンポスト設備</v>
      </c>
      <c r="L399" s="17" t="str">
        <f t="shared" si="36"/>
        <v>定量供給機</v>
      </c>
      <c r="M399" s="17" t="str">
        <f t="shared" si="37"/>
        <v>コンポスト設備定量供給機</v>
      </c>
      <c r="N399" s="149" t="e">
        <f>COUNTIF(#REF!,'固定資産整理簿'!M399)</f>
        <v>#REF!</v>
      </c>
      <c r="O399" s="17">
        <f t="shared" si="33"/>
        <v>20</v>
      </c>
      <c r="P399" s="17" t="str">
        <f t="shared" si="34"/>
        <v>機械設備</v>
      </c>
      <c r="Q399" s="17">
        <f>COUNTIF('資産区分'!$A$2:$A$13,'固定資産整理簿'!P399)</f>
        <v>1</v>
      </c>
    </row>
    <row r="400" spans="2:17" ht="13.5" customHeight="1">
      <c r="B400" s="75" t="s">
        <v>455</v>
      </c>
      <c r="C400" s="73" t="s">
        <v>460</v>
      </c>
      <c r="D400" s="75" t="s">
        <v>462</v>
      </c>
      <c r="E400" s="77">
        <v>20</v>
      </c>
      <c r="F400" s="76" t="s">
        <v>453</v>
      </c>
      <c r="G400" s="75" t="s">
        <v>470</v>
      </c>
      <c r="H400" s="74" t="s">
        <v>214</v>
      </c>
      <c r="I400" s="73" t="s">
        <v>471</v>
      </c>
      <c r="K400" s="17" t="str">
        <f t="shared" si="35"/>
        <v>コンポスト設備</v>
      </c>
      <c r="L400" s="17" t="str">
        <f t="shared" si="36"/>
        <v>コンベア</v>
      </c>
      <c r="M400" s="17" t="str">
        <f t="shared" si="37"/>
        <v>コンポスト設備コンベア</v>
      </c>
      <c r="N400" s="149" t="e">
        <f>COUNTIF(#REF!,'固定資産整理簿'!M400)</f>
        <v>#REF!</v>
      </c>
      <c r="O400" s="17">
        <f t="shared" si="33"/>
        <v>20</v>
      </c>
      <c r="P400" s="17" t="str">
        <f t="shared" si="34"/>
        <v>機械設備</v>
      </c>
      <c r="Q400" s="17">
        <f>COUNTIF('資産区分'!$A$2:$A$13,'固定資産整理簿'!P400)</f>
        <v>1</v>
      </c>
    </row>
    <row r="401" spans="2:17" ht="13.5" customHeight="1">
      <c r="B401" s="70" t="s">
        <v>455</v>
      </c>
      <c r="C401" s="68" t="s">
        <v>460</v>
      </c>
      <c r="D401" s="70" t="s">
        <v>462</v>
      </c>
      <c r="E401" s="72">
        <v>20</v>
      </c>
      <c r="F401" s="71" t="s">
        <v>453</v>
      </c>
      <c r="G401" s="70" t="s">
        <v>470</v>
      </c>
      <c r="H401" s="69" t="s">
        <v>214</v>
      </c>
      <c r="I401" s="68" t="s">
        <v>88</v>
      </c>
      <c r="K401" s="17" t="str">
        <f t="shared" si="35"/>
        <v>コンポスト設備</v>
      </c>
      <c r="L401" s="17" t="str">
        <f t="shared" si="36"/>
        <v>貯留装置</v>
      </c>
      <c r="M401" s="17" t="str">
        <f t="shared" si="37"/>
        <v>コンポスト設備貯留装置</v>
      </c>
      <c r="N401" s="149" t="e">
        <f>COUNTIF(#REF!,'固定資産整理簿'!M401)</f>
        <v>#REF!</v>
      </c>
      <c r="O401" s="17">
        <f t="shared" si="33"/>
        <v>20</v>
      </c>
      <c r="P401" s="17" t="str">
        <f t="shared" si="34"/>
        <v>機械設備</v>
      </c>
      <c r="Q401" s="17">
        <f>COUNTIF('資産区分'!$A$2:$A$13,'固定資産整理簿'!P401)</f>
        <v>1</v>
      </c>
    </row>
    <row r="402" spans="2:17" ht="13.5" customHeight="1">
      <c r="B402" s="80" t="s">
        <v>455</v>
      </c>
      <c r="C402" s="78" t="s">
        <v>460</v>
      </c>
      <c r="D402" s="80" t="s">
        <v>462</v>
      </c>
      <c r="E402" s="82">
        <v>20</v>
      </c>
      <c r="F402" s="81" t="s">
        <v>453</v>
      </c>
      <c r="G402" s="80" t="s">
        <v>458</v>
      </c>
      <c r="H402" s="79" t="s">
        <v>221</v>
      </c>
      <c r="I402" s="78" t="s">
        <v>222</v>
      </c>
      <c r="K402" s="17" t="str">
        <f t="shared" si="35"/>
        <v>ゲート設備</v>
      </c>
      <c r="L402" s="17" t="str">
        <f t="shared" si="36"/>
        <v>流入ゲート</v>
      </c>
      <c r="M402" s="17" t="str">
        <f t="shared" si="37"/>
        <v>ゲート設備流入ゲート</v>
      </c>
      <c r="N402" s="149" t="e">
        <f>COUNTIF(#REF!,'固定資産整理簿'!M402)</f>
        <v>#REF!</v>
      </c>
      <c r="O402" s="17">
        <f t="shared" si="33"/>
        <v>20</v>
      </c>
      <c r="P402" s="17" t="str">
        <f t="shared" si="34"/>
        <v>機械設備</v>
      </c>
      <c r="Q402" s="17">
        <f>COUNTIF('資産区分'!$A$2:$A$13,'固定資産整理簿'!P402)</f>
        <v>1</v>
      </c>
    </row>
    <row r="403" spans="2:17" ht="13.5" customHeight="1">
      <c r="B403" s="75" t="s">
        <v>455</v>
      </c>
      <c r="C403" s="73" t="s">
        <v>460</v>
      </c>
      <c r="D403" s="75" t="s">
        <v>462</v>
      </c>
      <c r="E403" s="77">
        <v>20</v>
      </c>
      <c r="F403" s="76" t="s">
        <v>453</v>
      </c>
      <c r="G403" s="75" t="s">
        <v>458</v>
      </c>
      <c r="H403" s="74" t="s">
        <v>221</v>
      </c>
      <c r="I403" s="73" t="s">
        <v>223</v>
      </c>
      <c r="K403" s="17" t="str">
        <f t="shared" si="35"/>
        <v>ゲート設備</v>
      </c>
      <c r="L403" s="17" t="str">
        <f t="shared" si="36"/>
        <v>流出ゲート</v>
      </c>
      <c r="M403" s="17" t="str">
        <f t="shared" si="37"/>
        <v>ゲート設備流出ゲート</v>
      </c>
      <c r="N403" s="149" t="e">
        <f>COUNTIF(#REF!,'固定資産整理簿'!M403)</f>
        <v>#REF!</v>
      </c>
      <c r="O403" s="17">
        <f t="shared" si="33"/>
        <v>20</v>
      </c>
      <c r="P403" s="17" t="str">
        <f t="shared" si="34"/>
        <v>機械設備</v>
      </c>
      <c r="Q403" s="17">
        <f>COUNTIF('資産区分'!$A$2:$A$13,'固定資産整理簿'!P403)</f>
        <v>1</v>
      </c>
    </row>
    <row r="404" spans="2:17" ht="13.5" customHeight="1">
      <c r="B404" s="75" t="s">
        <v>455</v>
      </c>
      <c r="C404" s="73" t="s">
        <v>460</v>
      </c>
      <c r="D404" s="75" t="s">
        <v>462</v>
      </c>
      <c r="E404" s="77">
        <v>20</v>
      </c>
      <c r="F404" s="76" t="s">
        <v>453</v>
      </c>
      <c r="G404" s="75" t="s">
        <v>458</v>
      </c>
      <c r="H404" s="74" t="s">
        <v>221</v>
      </c>
      <c r="I404" s="73" t="s">
        <v>469</v>
      </c>
      <c r="K404" s="17" t="str">
        <f t="shared" si="35"/>
        <v>ゲート設備</v>
      </c>
      <c r="L404" s="17" t="str">
        <f t="shared" si="36"/>
        <v>バイパスゲート</v>
      </c>
      <c r="M404" s="17" t="str">
        <f t="shared" si="37"/>
        <v>ゲート設備バイパスゲート</v>
      </c>
      <c r="N404" s="149" t="e">
        <f>COUNTIF(#REF!,'固定資産整理簿'!M404)</f>
        <v>#REF!</v>
      </c>
      <c r="O404" s="17">
        <f t="shared" si="33"/>
        <v>20</v>
      </c>
      <c r="P404" s="17" t="str">
        <f t="shared" si="34"/>
        <v>機械設備</v>
      </c>
      <c r="Q404" s="17">
        <f>COUNTIF('資産区分'!$A$2:$A$13,'固定資産整理簿'!P404)</f>
        <v>1</v>
      </c>
    </row>
    <row r="405" spans="2:17" ht="13.5" customHeight="1">
      <c r="B405" s="75" t="s">
        <v>455</v>
      </c>
      <c r="C405" s="73" t="s">
        <v>460</v>
      </c>
      <c r="D405" s="75" t="s">
        <v>462</v>
      </c>
      <c r="E405" s="77">
        <v>20</v>
      </c>
      <c r="F405" s="76" t="s">
        <v>453</v>
      </c>
      <c r="G405" s="75" t="s">
        <v>458</v>
      </c>
      <c r="H405" s="74" t="s">
        <v>221</v>
      </c>
      <c r="I405" s="73" t="s">
        <v>224</v>
      </c>
      <c r="K405" s="17" t="str">
        <f t="shared" si="35"/>
        <v>ゲート設備</v>
      </c>
      <c r="L405" s="17" t="str">
        <f t="shared" si="36"/>
        <v>連絡ゲート</v>
      </c>
      <c r="M405" s="17" t="str">
        <f t="shared" si="37"/>
        <v>ゲート設備連絡ゲート</v>
      </c>
      <c r="N405" s="149" t="e">
        <f>COUNTIF(#REF!,'固定資産整理簿'!M405)</f>
        <v>#REF!</v>
      </c>
      <c r="O405" s="17">
        <f t="shared" si="33"/>
        <v>20</v>
      </c>
      <c r="P405" s="17" t="str">
        <f t="shared" si="34"/>
        <v>機械設備</v>
      </c>
      <c r="Q405" s="17">
        <f>COUNTIF('資産区分'!$A$2:$A$13,'固定資産整理簿'!P405)</f>
        <v>1</v>
      </c>
    </row>
    <row r="406" spans="2:17" ht="13.5" customHeight="1">
      <c r="B406" s="85" t="s">
        <v>455</v>
      </c>
      <c r="C406" s="83" t="s">
        <v>460</v>
      </c>
      <c r="D406" s="85" t="s">
        <v>462</v>
      </c>
      <c r="E406" s="86">
        <v>20</v>
      </c>
      <c r="F406" s="71" t="s">
        <v>453</v>
      </c>
      <c r="G406" s="85" t="s">
        <v>458</v>
      </c>
      <c r="H406" s="84" t="s">
        <v>221</v>
      </c>
      <c r="I406" s="83" t="s">
        <v>337</v>
      </c>
      <c r="K406" s="17" t="str">
        <f t="shared" si="35"/>
        <v>ゲート設備</v>
      </c>
      <c r="L406" s="17" t="str">
        <f t="shared" si="36"/>
        <v>可動堰</v>
      </c>
      <c r="M406" s="17" t="str">
        <f t="shared" si="37"/>
        <v>ゲート設備可動堰</v>
      </c>
      <c r="N406" s="149" t="e">
        <f>COUNTIF(#REF!,'固定資産整理簿'!M406)</f>
        <v>#REF!</v>
      </c>
      <c r="O406" s="17">
        <f t="shared" si="33"/>
        <v>20</v>
      </c>
      <c r="P406" s="17" t="str">
        <f t="shared" si="34"/>
        <v>機械設備</v>
      </c>
      <c r="Q406" s="17">
        <f>COUNTIF('資産区分'!$A$2:$A$13,'固定資産整理簿'!P406)</f>
        <v>1</v>
      </c>
    </row>
    <row r="407" spans="2:17" ht="13.5" customHeight="1">
      <c r="B407" s="65" t="s">
        <v>455</v>
      </c>
      <c r="C407" s="66" t="s">
        <v>460</v>
      </c>
      <c r="D407" s="65" t="s">
        <v>468</v>
      </c>
      <c r="E407" s="64">
        <v>17</v>
      </c>
      <c r="F407" s="63" t="s">
        <v>453</v>
      </c>
      <c r="G407" s="65" t="s">
        <v>458</v>
      </c>
      <c r="H407" s="67" t="s">
        <v>225</v>
      </c>
      <c r="I407" s="66" t="s">
        <v>226</v>
      </c>
      <c r="K407" s="17" t="str">
        <f t="shared" si="35"/>
        <v>クレーン類・物あげ設備</v>
      </c>
      <c r="L407" s="17" t="str">
        <f t="shared" si="36"/>
        <v>クレーン類物あげ装置</v>
      </c>
      <c r="M407" s="17" t="str">
        <f t="shared" si="37"/>
        <v>クレーン類・物あげ設備クレーン類物あげ装置</v>
      </c>
      <c r="N407" s="149" t="e">
        <f>COUNTIF(#REF!,'固定資産整理簿'!M407)</f>
        <v>#REF!</v>
      </c>
      <c r="O407" s="17">
        <f t="shared" si="33"/>
        <v>17</v>
      </c>
      <c r="P407" s="17" t="str">
        <f t="shared" si="34"/>
        <v>機械設備</v>
      </c>
      <c r="Q407" s="17">
        <f>COUNTIF('資産区分'!$A$2:$A$13,'固定資産整理簿'!P407)</f>
        <v>1</v>
      </c>
    </row>
    <row r="408" spans="2:17" ht="13.5" customHeight="1">
      <c r="B408" s="80" t="s">
        <v>455</v>
      </c>
      <c r="C408" s="78" t="s">
        <v>460</v>
      </c>
      <c r="D408" s="80" t="s">
        <v>462</v>
      </c>
      <c r="E408" s="82">
        <v>20</v>
      </c>
      <c r="F408" s="81" t="s">
        <v>453</v>
      </c>
      <c r="G408" s="80" t="s">
        <v>458</v>
      </c>
      <c r="H408" s="79" t="s">
        <v>227</v>
      </c>
      <c r="I408" s="78" t="s">
        <v>228</v>
      </c>
      <c r="K408" s="17" t="str">
        <f t="shared" si="35"/>
        <v>配管類</v>
      </c>
      <c r="L408" s="17" t="str">
        <f t="shared" si="36"/>
        <v>送気</v>
      </c>
      <c r="M408" s="17" t="str">
        <f t="shared" si="37"/>
        <v>配管類送気</v>
      </c>
      <c r="N408" s="149" t="e">
        <f>COUNTIF(#REF!,'固定資産整理簿'!M408)</f>
        <v>#REF!</v>
      </c>
      <c r="O408" s="17">
        <f t="shared" si="33"/>
        <v>20</v>
      </c>
      <c r="P408" s="17" t="str">
        <f t="shared" si="34"/>
        <v>機械設備</v>
      </c>
      <c r="Q408" s="17">
        <f>COUNTIF('資産区分'!$A$2:$A$13,'固定資産整理簿'!P408)</f>
        <v>1</v>
      </c>
    </row>
    <row r="409" spans="2:17" ht="13.5" customHeight="1">
      <c r="B409" s="75" t="s">
        <v>455</v>
      </c>
      <c r="C409" s="73" t="s">
        <v>460</v>
      </c>
      <c r="D409" s="75" t="s">
        <v>462</v>
      </c>
      <c r="E409" s="77">
        <v>20</v>
      </c>
      <c r="F409" s="76" t="s">
        <v>453</v>
      </c>
      <c r="G409" s="75" t="s">
        <v>458</v>
      </c>
      <c r="H409" s="74" t="s">
        <v>227</v>
      </c>
      <c r="I409" s="73" t="s">
        <v>229</v>
      </c>
      <c r="K409" s="17" t="str">
        <f t="shared" si="35"/>
        <v>配管類</v>
      </c>
      <c r="L409" s="17" t="str">
        <f t="shared" si="36"/>
        <v>給水</v>
      </c>
      <c r="M409" s="17" t="str">
        <f t="shared" si="37"/>
        <v>配管類給水</v>
      </c>
      <c r="N409" s="149" t="e">
        <f>COUNTIF(#REF!,'固定資産整理簿'!M409)</f>
        <v>#REF!</v>
      </c>
      <c r="O409" s="17">
        <f t="shared" si="33"/>
        <v>20</v>
      </c>
      <c r="P409" s="17" t="str">
        <f t="shared" si="34"/>
        <v>機械設備</v>
      </c>
      <c r="Q409" s="17">
        <f>COUNTIF('資産区分'!$A$2:$A$13,'固定資産整理簿'!P409)</f>
        <v>1</v>
      </c>
    </row>
    <row r="410" spans="2:17" ht="13.5" customHeight="1">
      <c r="B410" s="75" t="s">
        <v>455</v>
      </c>
      <c r="C410" s="73" t="s">
        <v>460</v>
      </c>
      <c r="D410" s="75" t="s">
        <v>462</v>
      </c>
      <c r="E410" s="77">
        <v>20</v>
      </c>
      <c r="F410" s="76" t="s">
        <v>453</v>
      </c>
      <c r="G410" s="75" t="s">
        <v>458</v>
      </c>
      <c r="H410" s="74" t="s">
        <v>227</v>
      </c>
      <c r="I410" s="73" t="s">
        <v>230</v>
      </c>
      <c r="K410" s="17" t="str">
        <f t="shared" si="35"/>
        <v>配管類</v>
      </c>
      <c r="L410" s="17" t="str">
        <f t="shared" si="36"/>
        <v>送泥</v>
      </c>
      <c r="M410" s="17" t="str">
        <f t="shared" si="37"/>
        <v>配管類送泥</v>
      </c>
      <c r="N410" s="149" t="e">
        <f>COUNTIF(#REF!,'固定資産整理簿'!M410)</f>
        <v>#REF!</v>
      </c>
      <c r="O410" s="17">
        <f t="shared" si="33"/>
        <v>20</v>
      </c>
      <c r="P410" s="17" t="str">
        <f t="shared" si="34"/>
        <v>機械設備</v>
      </c>
      <c r="Q410" s="17">
        <f>COUNTIF('資産区分'!$A$2:$A$13,'固定資産整理簿'!P410)</f>
        <v>1</v>
      </c>
    </row>
    <row r="411" spans="2:17" ht="13.5" customHeight="1">
      <c r="B411" s="75" t="s">
        <v>455</v>
      </c>
      <c r="C411" s="73" t="s">
        <v>460</v>
      </c>
      <c r="D411" s="75" t="s">
        <v>462</v>
      </c>
      <c r="E411" s="77">
        <v>20</v>
      </c>
      <c r="F411" s="76" t="s">
        <v>453</v>
      </c>
      <c r="G411" s="75" t="s">
        <v>458</v>
      </c>
      <c r="H411" s="74" t="s">
        <v>227</v>
      </c>
      <c r="I411" s="73" t="s">
        <v>231</v>
      </c>
      <c r="K411" s="17" t="str">
        <f t="shared" si="35"/>
        <v>配管類</v>
      </c>
      <c r="L411" s="17" t="str">
        <f t="shared" si="36"/>
        <v>排水</v>
      </c>
      <c r="M411" s="17" t="str">
        <f t="shared" si="37"/>
        <v>配管類排水</v>
      </c>
      <c r="N411" s="149" t="e">
        <f>COUNTIF(#REF!,'固定資産整理簿'!M411)</f>
        <v>#REF!</v>
      </c>
      <c r="O411" s="17">
        <f t="shared" si="33"/>
        <v>20</v>
      </c>
      <c r="P411" s="17" t="str">
        <f t="shared" si="34"/>
        <v>機械設備</v>
      </c>
      <c r="Q411" s="17">
        <f>COUNTIF('資産区分'!$A$2:$A$13,'固定資産整理簿'!P411)</f>
        <v>1</v>
      </c>
    </row>
    <row r="412" spans="2:17" ht="13.5" customHeight="1">
      <c r="B412" s="75" t="s">
        <v>455</v>
      </c>
      <c r="C412" s="73" t="s">
        <v>460</v>
      </c>
      <c r="D412" s="75" t="s">
        <v>462</v>
      </c>
      <c r="E412" s="77">
        <v>20</v>
      </c>
      <c r="F412" s="76" t="s">
        <v>453</v>
      </c>
      <c r="G412" s="75" t="s">
        <v>458</v>
      </c>
      <c r="H412" s="74" t="s">
        <v>227</v>
      </c>
      <c r="I412" s="73" t="s">
        <v>232</v>
      </c>
      <c r="K412" s="17" t="str">
        <f t="shared" si="35"/>
        <v>配管類</v>
      </c>
      <c r="L412" s="17" t="str">
        <f t="shared" si="36"/>
        <v>仕切弁</v>
      </c>
      <c r="M412" s="17" t="str">
        <f t="shared" si="37"/>
        <v>配管類仕切弁</v>
      </c>
      <c r="N412" s="149" t="e">
        <f>COUNTIF(#REF!,'固定資産整理簿'!M412)</f>
        <v>#REF!</v>
      </c>
      <c r="O412" s="17">
        <f t="shared" si="33"/>
        <v>20</v>
      </c>
      <c r="P412" s="17" t="str">
        <f t="shared" si="34"/>
        <v>機械設備</v>
      </c>
      <c r="Q412" s="17">
        <f>COUNTIF('資産区分'!$A$2:$A$13,'固定資産整理簿'!P412)</f>
        <v>1</v>
      </c>
    </row>
    <row r="413" spans="2:17" ht="13.5" customHeight="1">
      <c r="B413" s="75" t="s">
        <v>455</v>
      </c>
      <c r="C413" s="73" t="s">
        <v>460</v>
      </c>
      <c r="D413" s="75" t="s">
        <v>462</v>
      </c>
      <c r="E413" s="77">
        <v>20</v>
      </c>
      <c r="F413" s="76" t="s">
        <v>453</v>
      </c>
      <c r="G413" s="75" t="s">
        <v>458</v>
      </c>
      <c r="H413" s="74" t="s">
        <v>227</v>
      </c>
      <c r="I413" s="73" t="s">
        <v>233</v>
      </c>
      <c r="K413" s="17" t="str">
        <f t="shared" si="35"/>
        <v>配管類</v>
      </c>
      <c r="L413" s="17" t="str">
        <f t="shared" si="36"/>
        <v>電動弁</v>
      </c>
      <c r="M413" s="17" t="str">
        <f t="shared" si="37"/>
        <v>配管類電動弁</v>
      </c>
      <c r="N413" s="149" t="e">
        <f>COUNTIF(#REF!,'固定資産整理簿'!M413)</f>
        <v>#REF!</v>
      </c>
      <c r="O413" s="17">
        <f t="shared" si="33"/>
        <v>20</v>
      </c>
      <c r="P413" s="17" t="str">
        <f t="shared" si="34"/>
        <v>機械設備</v>
      </c>
      <c r="Q413" s="17">
        <f>COUNTIF('資産区分'!$A$2:$A$13,'固定資産整理簿'!P413)</f>
        <v>1</v>
      </c>
    </row>
    <row r="414" spans="2:17" ht="13.5" customHeight="1">
      <c r="B414" s="70" t="s">
        <v>455</v>
      </c>
      <c r="C414" s="68" t="s">
        <v>460</v>
      </c>
      <c r="D414" s="70" t="s">
        <v>462</v>
      </c>
      <c r="E414" s="72">
        <v>20</v>
      </c>
      <c r="F414" s="71" t="s">
        <v>453</v>
      </c>
      <c r="G414" s="70" t="s">
        <v>458</v>
      </c>
      <c r="H414" s="69" t="s">
        <v>227</v>
      </c>
      <c r="I414" s="68" t="s">
        <v>234</v>
      </c>
      <c r="K414" s="17" t="str">
        <f t="shared" si="35"/>
        <v>配管類</v>
      </c>
      <c r="L414" s="17" t="str">
        <f t="shared" si="36"/>
        <v>空気作動弁</v>
      </c>
      <c r="M414" s="17" t="str">
        <f t="shared" si="37"/>
        <v>配管類空気作動弁</v>
      </c>
      <c r="N414" s="149" t="e">
        <f>COUNTIF(#REF!,'固定資産整理簿'!M414)</f>
        <v>#REF!</v>
      </c>
      <c r="O414" s="17">
        <f t="shared" si="33"/>
        <v>20</v>
      </c>
      <c r="P414" s="17" t="str">
        <f t="shared" si="34"/>
        <v>機械設備</v>
      </c>
      <c r="Q414" s="17">
        <f>COUNTIF('資産区分'!$A$2:$A$13,'固定資産整理簿'!P414)</f>
        <v>1</v>
      </c>
    </row>
    <row r="415" spans="2:17" ht="13.5" customHeight="1">
      <c r="B415" s="80" t="s">
        <v>455</v>
      </c>
      <c r="C415" s="78" t="s">
        <v>460</v>
      </c>
      <c r="D415" s="80" t="s">
        <v>462</v>
      </c>
      <c r="E415" s="82">
        <v>20</v>
      </c>
      <c r="F415" s="81" t="s">
        <v>453</v>
      </c>
      <c r="G415" s="80" t="s">
        <v>458</v>
      </c>
      <c r="H415" s="79" t="s">
        <v>235</v>
      </c>
      <c r="I415" s="78" t="s">
        <v>236</v>
      </c>
      <c r="K415" s="17" t="str">
        <f t="shared" si="35"/>
        <v>脱臭設備</v>
      </c>
      <c r="L415" s="17" t="str">
        <f t="shared" si="36"/>
        <v>薬液酸化装置</v>
      </c>
      <c r="M415" s="17" t="str">
        <f t="shared" si="37"/>
        <v>脱臭設備薬液酸化装置</v>
      </c>
      <c r="N415" s="149" t="e">
        <f>COUNTIF(#REF!,'固定資産整理簿'!M415)</f>
        <v>#REF!</v>
      </c>
      <c r="O415" s="17">
        <f t="shared" si="33"/>
        <v>20</v>
      </c>
      <c r="P415" s="17" t="str">
        <f t="shared" si="34"/>
        <v>機械設備</v>
      </c>
      <c r="Q415" s="17">
        <f>COUNTIF('資産区分'!$A$2:$A$13,'固定資産整理簿'!P415)</f>
        <v>1</v>
      </c>
    </row>
    <row r="416" spans="2:17" ht="13.5" customHeight="1">
      <c r="B416" s="75" t="s">
        <v>455</v>
      </c>
      <c r="C416" s="73" t="s">
        <v>460</v>
      </c>
      <c r="D416" s="75" t="s">
        <v>462</v>
      </c>
      <c r="E416" s="77">
        <v>20</v>
      </c>
      <c r="F416" s="76" t="s">
        <v>453</v>
      </c>
      <c r="G416" s="75" t="s">
        <v>458</v>
      </c>
      <c r="H416" s="74" t="s">
        <v>235</v>
      </c>
      <c r="I416" s="73" t="s">
        <v>237</v>
      </c>
      <c r="K416" s="17" t="str">
        <f t="shared" si="35"/>
        <v>脱臭設備</v>
      </c>
      <c r="L416" s="17" t="str">
        <f t="shared" si="36"/>
        <v>オゾン酸化装置</v>
      </c>
      <c r="M416" s="17" t="str">
        <f t="shared" si="37"/>
        <v>脱臭設備オゾン酸化装置</v>
      </c>
      <c r="N416" s="149" t="e">
        <f>COUNTIF(#REF!,'固定資産整理簿'!M416)</f>
        <v>#REF!</v>
      </c>
      <c r="O416" s="17">
        <f t="shared" si="33"/>
        <v>20</v>
      </c>
      <c r="P416" s="17" t="str">
        <f t="shared" si="34"/>
        <v>機械設備</v>
      </c>
      <c r="Q416" s="17">
        <f>COUNTIF('資産区分'!$A$2:$A$13,'固定資産整理簿'!P416)</f>
        <v>1</v>
      </c>
    </row>
    <row r="417" spans="2:17" ht="13.5" customHeight="1">
      <c r="B417" s="75" t="s">
        <v>455</v>
      </c>
      <c r="C417" s="73" t="s">
        <v>460</v>
      </c>
      <c r="D417" s="75" t="s">
        <v>462</v>
      </c>
      <c r="E417" s="77">
        <v>20</v>
      </c>
      <c r="F417" s="76" t="s">
        <v>453</v>
      </c>
      <c r="G417" s="75" t="s">
        <v>458</v>
      </c>
      <c r="H417" s="74" t="s">
        <v>235</v>
      </c>
      <c r="I417" s="73" t="s">
        <v>238</v>
      </c>
      <c r="K417" s="17" t="str">
        <f t="shared" si="35"/>
        <v>脱臭設備</v>
      </c>
      <c r="L417" s="17" t="str">
        <f t="shared" si="36"/>
        <v>活性炭吸着装置</v>
      </c>
      <c r="M417" s="17" t="str">
        <f t="shared" si="37"/>
        <v>脱臭設備活性炭吸着装置</v>
      </c>
      <c r="N417" s="149" t="e">
        <f>COUNTIF(#REF!,'固定資産整理簿'!M417)</f>
        <v>#REF!</v>
      </c>
      <c r="O417" s="17">
        <f t="shared" si="33"/>
        <v>20</v>
      </c>
      <c r="P417" s="17" t="str">
        <f t="shared" si="34"/>
        <v>機械設備</v>
      </c>
      <c r="Q417" s="17">
        <f>COUNTIF('資産区分'!$A$2:$A$13,'固定資産整理簿'!P417)</f>
        <v>1</v>
      </c>
    </row>
    <row r="418" spans="2:17" ht="13.5" customHeight="1">
      <c r="B418" s="75" t="s">
        <v>455</v>
      </c>
      <c r="C418" s="73" t="s">
        <v>460</v>
      </c>
      <c r="D418" s="75" t="s">
        <v>462</v>
      </c>
      <c r="E418" s="77">
        <v>20</v>
      </c>
      <c r="F418" s="76" t="s">
        <v>453</v>
      </c>
      <c r="G418" s="75" t="s">
        <v>458</v>
      </c>
      <c r="H418" s="74" t="s">
        <v>235</v>
      </c>
      <c r="I418" s="73" t="s">
        <v>239</v>
      </c>
      <c r="K418" s="17" t="str">
        <f t="shared" si="35"/>
        <v>脱臭設備</v>
      </c>
      <c r="L418" s="17" t="str">
        <f t="shared" si="36"/>
        <v>直接燃料装置</v>
      </c>
      <c r="M418" s="17" t="str">
        <f t="shared" si="37"/>
        <v>脱臭設備直接燃料装置</v>
      </c>
      <c r="N418" s="149" t="e">
        <f>COUNTIF(#REF!,'固定資産整理簿'!M418)</f>
        <v>#REF!</v>
      </c>
      <c r="O418" s="17">
        <f t="shared" si="33"/>
        <v>20</v>
      </c>
      <c r="P418" s="17" t="str">
        <f t="shared" si="34"/>
        <v>機械設備</v>
      </c>
      <c r="Q418" s="17">
        <f>COUNTIF('資産区分'!$A$2:$A$13,'固定資産整理簿'!P418)</f>
        <v>1</v>
      </c>
    </row>
    <row r="419" spans="2:17" ht="13.5" customHeight="1">
      <c r="B419" s="75" t="s">
        <v>455</v>
      </c>
      <c r="C419" s="73" t="s">
        <v>460</v>
      </c>
      <c r="D419" s="75" t="s">
        <v>462</v>
      </c>
      <c r="E419" s="77">
        <v>20</v>
      </c>
      <c r="F419" s="76" t="s">
        <v>453</v>
      </c>
      <c r="G419" s="75" t="s">
        <v>458</v>
      </c>
      <c r="H419" s="74" t="s">
        <v>235</v>
      </c>
      <c r="I419" s="73" t="s">
        <v>240</v>
      </c>
      <c r="K419" s="17" t="str">
        <f t="shared" si="35"/>
        <v>脱臭設備</v>
      </c>
      <c r="L419" s="17" t="str">
        <f t="shared" si="36"/>
        <v>酸又はアルカリ洗浄装置</v>
      </c>
      <c r="M419" s="17" t="str">
        <f t="shared" si="37"/>
        <v>脱臭設備酸又はアルカリ洗浄装置</v>
      </c>
      <c r="N419" s="149" t="e">
        <f>COUNTIF(#REF!,'固定資産整理簿'!M419)</f>
        <v>#REF!</v>
      </c>
      <c r="O419" s="17">
        <f t="shared" si="33"/>
        <v>20</v>
      </c>
      <c r="P419" s="17" t="str">
        <f t="shared" si="34"/>
        <v>機械設備</v>
      </c>
      <c r="Q419" s="17">
        <f>COUNTIF('資産区分'!$A$2:$A$13,'固定資産整理簿'!P419)</f>
        <v>1</v>
      </c>
    </row>
    <row r="420" spans="2:17" ht="13.5" customHeight="1">
      <c r="B420" s="75" t="s">
        <v>455</v>
      </c>
      <c r="C420" s="73" t="s">
        <v>460</v>
      </c>
      <c r="D420" s="75" t="s">
        <v>462</v>
      </c>
      <c r="E420" s="77">
        <v>20</v>
      </c>
      <c r="F420" s="76" t="s">
        <v>453</v>
      </c>
      <c r="G420" s="75" t="s">
        <v>458</v>
      </c>
      <c r="H420" s="74" t="s">
        <v>235</v>
      </c>
      <c r="I420" s="73" t="s">
        <v>241</v>
      </c>
      <c r="K420" s="17" t="str">
        <f t="shared" si="35"/>
        <v>脱臭設備</v>
      </c>
      <c r="L420" s="17" t="str">
        <f t="shared" si="36"/>
        <v>生物脱臭装置</v>
      </c>
      <c r="M420" s="17" t="str">
        <f t="shared" si="37"/>
        <v>脱臭設備生物脱臭装置</v>
      </c>
      <c r="N420" s="149" t="e">
        <f>COUNTIF(#REF!,'固定資産整理簿'!M420)</f>
        <v>#REF!</v>
      </c>
      <c r="O420" s="17">
        <f t="shared" si="33"/>
        <v>20</v>
      </c>
      <c r="P420" s="17" t="str">
        <f t="shared" si="34"/>
        <v>機械設備</v>
      </c>
      <c r="Q420" s="17">
        <f>COUNTIF('資産区分'!$A$2:$A$13,'固定資産整理簿'!P420)</f>
        <v>1</v>
      </c>
    </row>
    <row r="421" spans="2:17" ht="13.5" customHeight="1">
      <c r="B421" s="75" t="s">
        <v>455</v>
      </c>
      <c r="C421" s="73" t="s">
        <v>460</v>
      </c>
      <c r="D421" s="75" t="s">
        <v>462</v>
      </c>
      <c r="E421" s="77">
        <v>20</v>
      </c>
      <c r="F421" s="76" t="s">
        <v>453</v>
      </c>
      <c r="G421" s="75" t="s">
        <v>458</v>
      </c>
      <c r="H421" s="74" t="s">
        <v>235</v>
      </c>
      <c r="I421" s="73" t="s">
        <v>242</v>
      </c>
      <c r="K421" s="17" t="str">
        <f t="shared" si="35"/>
        <v>脱臭設備</v>
      </c>
      <c r="L421" s="17" t="str">
        <f t="shared" si="36"/>
        <v>土壌脱臭装置</v>
      </c>
      <c r="M421" s="17" t="str">
        <f t="shared" si="37"/>
        <v>脱臭設備土壌脱臭装置</v>
      </c>
      <c r="N421" s="149" t="e">
        <f>COUNTIF(#REF!,'固定資産整理簿'!M421)</f>
        <v>#REF!</v>
      </c>
      <c r="O421" s="17">
        <f t="shared" si="33"/>
        <v>20</v>
      </c>
      <c r="P421" s="17" t="str">
        <f t="shared" si="34"/>
        <v>機械設備</v>
      </c>
      <c r="Q421" s="17">
        <f>COUNTIF('資産区分'!$A$2:$A$13,'固定資産整理簿'!P421)</f>
        <v>1</v>
      </c>
    </row>
    <row r="422" spans="2:17" ht="13.5" customHeight="1">
      <c r="B422" s="75" t="s">
        <v>455</v>
      </c>
      <c r="C422" s="73" t="s">
        <v>460</v>
      </c>
      <c r="D422" s="75" t="s">
        <v>462</v>
      </c>
      <c r="E422" s="77">
        <v>20</v>
      </c>
      <c r="F422" s="76" t="s">
        <v>453</v>
      </c>
      <c r="G422" s="75" t="s">
        <v>458</v>
      </c>
      <c r="H422" s="74" t="s">
        <v>235</v>
      </c>
      <c r="I422" s="73" t="s">
        <v>467</v>
      </c>
      <c r="K422" s="17" t="str">
        <f t="shared" si="35"/>
        <v>脱臭設備</v>
      </c>
      <c r="L422" s="17" t="str">
        <f t="shared" si="36"/>
        <v>ファン</v>
      </c>
      <c r="M422" s="17" t="str">
        <f t="shared" si="37"/>
        <v>脱臭設備ファン</v>
      </c>
      <c r="N422" s="149" t="e">
        <f>COUNTIF(#REF!,'固定資産整理簿'!M422)</f>
        <v>#REF!</v>
      </c>
      <c r="O422" s="17">
        <f t="shared" si="33"/>
        <v>20</v>
      </c>
      <c r="P422" s="17" t="str">
        <f t="shared" si="34"/>
        <v>機械設備</v>
      </c>
      <c r="Q422" s="17">
        <f>COUNTIF('資産区分'!$A$2:$A$13,'固定資産整理簿'!P422)</f>
        <v>1</v>
      </c>
    </row>
    <row r="423" spans="2:17" ht="13.5" customHeight="1">
      <c r="B423" s="70" t="s">
        <v>455</v>
      </c>
      <c r="C423" s="68" t="s">
        <v>460</v>
      </c>
      <c r="D423" s="70" t="s">
        <v>462</v>
      </c>
      <c r="E423" s="72">
        <v>20</v>
      </c>
      <c r="F423" s="71" t="s">
        <v>453</v>
      </c>
      <c r="G423" s="70" t="s">
        <v>458</v>
      </c>
      <c r="H423" s="69" t="s">
        <v>235</v>
      </c>
      <c r="I423" s="68" t="s">
        <v>466</v>
      </c>
      <c r="K423" s="17" t="str">
        <f t="shared" si="35"/>
        <v>脱臭設備</v>
      </c>
      <c r="L423" s="17" t="str">
        <f t="shared" si="36"/>
        <v>ダクト</v>
      </c>
      <c r="M423" s="17" t="str">
        <f t="shared" si="37"/>
        <v>脱臭設備ダクト</v>
      </c>
      <c r="N423" s="149" t="e">
        <f>COUNTIF(#REF!,'固定資産整理簿'!M423)</f>
        <v>#REF!</v>
      </c>
      <c r="O423" s="17">
        <f t="shared" si="33"/>
        <v>20</v>
      </c>
      <c r="P423" s="17" t="str">
        <f t="shared" si="34"/>
        <v>機械設備</v>
      </c>
      <c r="Q423" s="17">
        <f>COUNTIF('資産区分'!$A$2:$A$13,'固定資産整理簿'!P423)</f>
        <v>1</v>
      </c>
    </row>
    <row r="424" spans="2:17" ht="13.5" customHeight="1">
      <c r="B424" s="65" t="s">
        <v>455</v>
      </c>
      <c r="C424" s="66" t="s">
        <v>460</v>
      </c>
      <c r="D424" s="65" t="s">
        <v>462</v>
      </c>
      <c r="E424" s="64">
        <v>20</v>
      </c>
      <c r="F424" s="63" t="s">
        <v>453</v>
      </c>
      <c r="G424" s="65" t="s">
        <v>458</v>
      </c>
      <c r="H424" s="67" t="s">
        <v>243</v>
      </c>
      <c r="I424" s="66" t="s">
        <v>244</v>
      </c>
      <c r="K424" s="17" t="str">
        <f t="shared" si="35"/>
        <v>ポンプ類</v>
      </c>
      <c r="L424" s="17" t="str">
        <f t="shared" si="36"/>
        <v>床排水ポンプ</v>
      </c>
      <c r="M424" s="17" t="str">
        <f t="shared" si="37"/>
        <v>ポンプ類床排水ポンプ</v>
      </c>
      <c r="N424" s="149" t="e">
        <f>COUNTIF(#REF!,'固定資産整理簿'!M424)</f>
        <v>#REF!</v>
      </c>
      <c r="O424" s="17">
        <f t="shared" si="33"/>
        <v>20</v>
      </c>
      <c r="P424" s="17" t="str">
        <f t="shared" si="34"/>
        <v>機械設備</v>
      </c>
      <c r="Q424" s="17">
        <f>COUNTIF('資産区分'!$A$2:$A$13,'固定資産整理簿'!P424)</f>
        <v>1</v>
      </c>
    </row>
    <row r="425" spans="2:17" ht="13.5" customHeight="1">
      <c r="B425" s="80" t="s">
        <v>455</v>
      </c>
      <c r="C425" s="78" t="s">
        <v>460</v>
      </c>
      <c r="D425" s="80" t="s">
        <v>462</v>
      </c>
      <c r="E425" s="82">
        <v>20</v>
      </c>
      <c r="F425" s="81" t="s">
        <v>453</v>
      </c>
      <c r="G425" s="80" t="s">
        <v>458</v>
      </c>
      <c r="H425" s="79" t="s">
        <v>245</v>
      </c>
      <c r="I425" s="78" t="s">
        <v>465</v>
      </c>
      <c r="K425" s="17" t="str">
        <f t="shared" si="35"/>
        <v>煙突</v>
      </c>
      <c r="L425" s="17" t="str">
        <f t="shared" si="36"/>
        <v>焼却・溶融炉用（金属）</v>
      </c>
      <c r="M425" s="17" t="str">
        <f t="shared" si="37"/>
        <v>煙突焼却・溶融炉用（金属）</v>
      </c>
      <c r="N425" s="149" t="e">
        <f>COUNTIF(#REF!,'固定資産整理簿'!M425)</f>
        <v>#REF!</v>
      </c>
      <c r="O425" s="17">
        <f t="shared" si="33"/>
        <v>20</v>
      </c>
      <c r="P425" s="17" t="str">
        <f t="shared" si="34"/>
        <v>機械設備</v>
      </c>
      <c r="Q425" s="17">
        <f>COUNTIF('資産区分'!$A$2:$A$13,'固定資産整理簿'!P425)</f>
        <v>1</v>
      </c>
    </row>
    <row r="426" spans="2:17" ht="13.5" customHeight="1">
      <c r="B426" s="75" t="s">
        <v>455</v>
      </c>
      <c r="C426" s="73" t="s">
        <v>460</v>
      </c>
      <c r="D426" s="75" t="s">
        <v>462</v>
      </c>
      <c r="E426" s="77">
        <v>20</v>
      </c>
      <c r="F426" s="76" t="s">
        <v>453</v>
      </c>
      <c r="G426" s="75" t="s">
        <v>458</v>
      </c>
      <c r="H426" s="74" t="s">
        <v>245</v>
      </c>
      <c r="I426" s="73" t="s">
        <v>464</v>
      </c>
      <c r="K426" s="17" t="str">
        <f t="shared" si="35"/>
        <v>煙突</v>
      </c>
      <c r="L426" s="17" t="str">
        <f t="shared" si="36"/>
        <v>ボイラ用（金属）</v>
      </c>
      <c r="M426" s="17" t="str">
        <f t="shared" si="37"/>
        <v>煙突ボイラ用（金属）</v>
      </c>
      <c r="N426" s="149" t="e">
        <f>COUNTIF(#REF!,'固定資産整理簿'!M426)</f>
        <v>#REF!</v>
      </c>
      <c r="O426" s="17">
        <f t="shared" si="33"/>
        <v>20</v>
      </c>
      <c r="P426" s="17" t="str">
        <f t="shared" si="34"/>
        <v>機械設備</v>
      </c>
      <c r="Q426" s="17">
        <f>COUNTIF('資産区分'!$A$2:$A$13,'固定資産整理簿'!P426)</f>
        <v>1</v>
      </c>
    </row>
    <row r="427" spans="2:17" ht="13.5" customHeight="1">
      <c r="B427" s="75" t="s">
        <v>455</v>
      </c>
      <c r="C427" s="73" t="s">
        <v>460</v>
      </c>
      <c r="D427" s="75" t="s">
        <v>462</v>
      </c>
      <c r="E427" s="77">
        <v>20</v>
      </c>
      <c r="F427" s="76" t="s">
        <v>453</v>
      </c>
      <c r="G427" s="75" t="s">
        <v>458</v>
      </c>
      <c r="H427" s="74" t="s">
        <v>245</v>
      </c>
      <c r="I427" s="73" t="s">
        <v>463</v>
      </c>
      <c r="K427" s="17" t="str">
        <f t="shared" si="35"/>
        <v>煙突</v>
      </c>
      <c r="L427" s="17" t="str">
        <f t="shared" si="36"/>
        <v>焼成用（金属）</v>
      </c>
      <c r="M427" s="17" t="str">
        <f t="shared" si="37"/>
        <v>煙突焼成用（金属）</v>
      </c>
      <c r="N427" s="149" t="e">
        <f>COUNTIF(#REF!,'固定資産整理簿'!M427)</f>
        <v>#REF!</v>
      </c>
      <c r="O427" s="17">
        <f t="shared" si="33"/>
        <v>20</v>
      </c>
      <c r="P427" s="17" t="str">
        <f t="shared" si="34"/>
        <v>機械設備</v>
      </c>
      <c r="Q427" s="17">
        <f>COUNTIF('資産区分'!$A$2:$A$13,'固定資産整理簿'!P427)</f>
        <v>1</v>
      </c>
    </row>
    <row r="428" spans="2:17" ht="13.5" customHeight="1">
      <c r="B428" s="70" t="s">
        <v>455</v>
      </c>
      <c r="C428" s="68" t="s">
        <v>460</v>
      </c>
      <c r="D428" s="70" t="s">
        <v>462</v>
      </c>
      <c r="E428" s="72">
        <v>20</v>
      </c>
      <c r="F428" s="71" t="s">
        <v>453</v>
      </c>
      <c r="G428" s="70" t="s">
        <v>458</v>
      </c>
      <c r="H428" s="69" t="s">
        <v>245</v>
      </c>
      <c r="I428" s="68" t="s">
        <v>461</v>
      </c>
      <c r="K428" s="17" t="str">
        <f t="shared" si="35"/>
        <v>煙突</v>
      </c>
      <c r="L428" s="17" t="str">
        <f t="shared" si="36"/>
        <v>エンジン用（金属）</v>
      </c>
      <c r="M428" s="17" t="str">
        <f t="shared" si="37"/>
        <v>煙突エンジン用（金属）</v>
      </c>
      <c r="N428" s="149" t="e">
        <f>COUNTIF(#REF!,'固定資産整理簿'!M428)</f>
        <v>#REF!</v>
      </c>
      <c r="O428" s="17">
        <f t="shared" si="33"/>
        <v>20</v>
      </c>
      <c r="P428" s="17" t="str">
        <f t="shared" si="34"/>
        <v>機械設備</v>
      </c>
      <c r="Q428" s="17">
        <f>COUNTIF('資産区分'!$A$2:$A$13,'固定資産整理簿'!P428)</f>
        <v>1</v>
      </c>
    </row>
    <row r="429" spans="2:17" ht="13.5" customHeight="1">
      <c r="B429" s="65" t="s">
        <v>455</v>
      </c>
      <c r="C429" s="66" t="s">
        <v>460</v>
      </c>
      <c r="D429" s="65" t="s">
        <v>459</v>
      </c>
      <c r="E429" s="64">
        <v>15</v>
      </c>
      <c r="F429" s="63" t="s">
        <v>453</v>
      </c>
      <c r="G429" s="65" t="s">
        <v>458</v>
      </c>
      <c r="H429" s="67" t="s">
        <v>246</v>
      </c>
      <c r="I429" s="66" t="s">
        <v>457</v>
      </c>
      <c r="K429" s="17" t="str">
        <f t="shared" si="35"/>
        <v>重量計</v>
      </c>
      <c r="L429" s="17" t="str">
        <f t="shared" si="36"/>
        <v>トラックスケール</v>
      </c>
      <c r="M429" s="17" t="str">
        <f t="shared" si="37"/>
        <v>重量計トラックスケール</v>
      </c>
      <c r="N429" s="149" t="e">
        <f>COUNTIF(#REF!,'固定資産整理簿'!M429)</f>
        <v>#REF!</v>
      </c>
      <c r="O429" s="17">
        <f t="shared" si="33"/>
        <v>15</v>
      </c>
      <c r="P429" s="17" t="str">
        <f t="shared" si="34"/>
        <v>機械設備</v>
      </c>
      <c r="Q429" s="17">
        <f>COUNTIF('資産区分'!$A$2:$A$13,'固定資産整理簿'!P429)</f>
        <v>1</v>
      </c>
    </row>
    <row r="430" spans="2:17" ht="13.5" customHeight="1">
      <c r="B430" s="65" t="s">
        <v>455</v>
      </c>
      <c r="C430" s="66" t="s">
        <v>0</v>
      </c>
      <c r="D430" s="65" t="s">
        <v>456</v>
      </c>
      <c r="E430" s="64">
        <v>17</v>
      </c>
      <c r="F430" s="63" t="s">
        <v>453</v>
      </c>
      <c r="G430" s="62"/>
      <c r="H430" s="61"/>
      <c r="I430" s="60"/>
      <c r="K430" s="146" t="str">
        <f>C430</f>
        <v>その他機械装置</v>
      </c>
      <c r="L430" s="146" t="str">
        <f>D430</f>
        <v>その他（主として金属製のもの）</v>
      </c>
      <c r="M430" s="17" t="str">
        <f t="shared" si="37"/>
        <v>その他機械装置その他（主として金属製のもの）</v>
      </c>
      <c r="N430" s="149" t="e">
        <f>COUNTIF(#REF!,'固定資産整理簿'!M430)</f>
        <v>#REF!</v>
      </c>
      <c r="O430" s="17">
        <f t="shared" si="33"/>
        <v>17</v>
      </c>
      <c r="P430" s="147" t="s">
        <v>661</v>
      </c>
      <c r="Q430" s="17">
        <f>COUNTIF('資産区分'!$A$2:$A$13,'固定資産整理簿'!P430)</f>
        <v>1</v>
      </c>
    </row>
    <row r="431" spans="2:17" ht="13.5" customHeight="1">
      <c r="B431" s="65" t="s">
        <v>455</v>
      </c>
      <c r="C431" s="66" t="s">
        <v>0</v>
      </c>
      <c r="D431" s="65" t="s">
        <v>454</v>
      </c>
      <c r="E431" s="64">
        <v>8</v>
      </c>
      <c r="F431" s="63" t="s">
        <v>453</v>
      </c>
      <c r="G431" s="62"/>
      <c r="H431" s="61"/>
      <c r="I431" s="60"/>
      <c r="K431" s="146" t="str">
        <f>C431</f>
        <v>その他機械装置</v>
      </c>
      <c r="L431" s="146" t="str">
        <f>D431</f>
        <v>その他（主として木造のもの）</v>
      </c>
      <c r="M431" s="17" t="str">
        <f t="shared" si="37"/>
        <v>その他機械装置その他（主として木造のもの）</v>
      </c>
      <c r="N431" s="149" t="e">
        <f>COUNTIF(#REF!,'固定資産整理簿'!M431)</f>
        <v>#REF!</v>
      </c>
      <c r="O431" s="17">
        <f t="shared" si="33"/>
        <v>8</v>
      </c>
      <c r="P431" s="147" t="s">
        <v>661</v>
      </c>
      <c r="Q431" s="17">
        <f>COUNTIF('資産区分'!$A$2:$A$13,'固定資産整理簿'!P431)</f>
        <v>1</v>
      </c>
    </row>
    <row r="432" spans="2:17" s="21" customFormat="1" ht="13.5" customHeight="1">
      <c r="B432" s="57" t="s">
        <v>431</v>
      </c>
      <c r="C432" s="58"/>
      <c r="D432" s="57" t="s">
        <v>451</v>
      </c>
      <c r="E432" s="56">
        <v>3</v>
      </c>
      <c r="F432" s="55" t="s">
        <v>427</v>
      </c>
      <c r="G432" s="54"/>
      <c r="H432" s="53"/>
      <c r="I432" s="52" t="s">
        <v>452</v>
      </c>
      <c r="J432" s="59"/>
      <c r="K432" s="146" t="str">
        <f>D432</f>
        <v>二輪車</v>
      </c>
      <c r="L432" s="17" t="str">
        <f t="shared" si="36"/>
        <v>オートバイ</v>
      </c>
      <c r="M432" s="17" t="str">
        <f t="shared" si="37"/>
        <v>二輪車オートバイ</v>
      </c>
      <c r="N432" s="149" t="e">
        <f>COUNTIF(#REF!,'固定資産整理簿'!M432)</f>
        <v>#REF!</v>
      </c>
      <c r="O432" s="17">
        <f t="shared" si="33"/>
        <v>3</v>
      </c>
      <c r="P432" s="146" t="str">
        <f>B432</f>
        <v>車両運搬具</v>
      </c>
      <c r="Q432" s="17">
        <f>COUNTIF('資産区分'!$A$2:$A$13,'固定資産整理簿'!P432)</f>
        <v>1</v>
      </c>
    </row>
    <row r="433" spans="2:17" s="21" customFormat="1" ht="13.5" customHeight="1">
      <c r="B433" s="43" t="s">
        <v>431</v>
      </c>
      <c r="C433" s="44"/>
      <c r="D433" s="43" t="s">
        <v>451</v>
      </c>
      <c r="E433" s="42">
        <v>3</v>
      </c>
      <c r="F433" s="41" t="s">
        <v>427</v>
      </c>
      <c r="G433" s="40"/>
      <c r="H433" s="39"/>
      <c r="I433" s="38" t="s">
        <v>450</v>
      </c>
      <c r="J433" s="22"/>
      <c r="K433" s="146" t="str">
        <f aca="true" t="shared" si="38" ref="K433:K447">D433</f>
        <v>二輪車</v>
      </c>
      <c r="L433" s="17" t="str">
        <f t="shared" si="36"/>
        <v>原動機付自転車</v>
      </c>
      <c r="M433" s="17" t="str">
        <f t="shared" si="37"/>
        <v>二輪車原動機付自転車</v>
      </c>
      <c r="N433" s="149" t="e">
        <f>COUNTIF(#REF!,'固定資産整理簿'!M433)</f>
        <v>#REF!</v>
      </c>
      <c r="O433" s="17">
        <f t="shared" si="33"/>
        <v>3</v>
      </c>
      <c r="P433" s="146" t="str">
        <f aca="true" t="shared" si="39" ref="P433:P447">B433</f>
        <v>車両運搬具</v>
      </c>
      <c r="Q433" s="17">
        <f>COUNTIF('資産区分'!$A$2:$A$13,'固定資産整理簿'!P433)</f>
        <v>1</v>
      </c>
    </row>
    <row r="434" spans="2:17" s="21" customFormat="1" ht="13.5" customHeight="1">
      <c r="B434" s="57" t="s">
        <v>431</v>
      </c>
      <c r="C434" s="58"/>
      <c r="D434" s="57" t="s">
        <v>447</v>
      </c>
      <c r="E434" s="56">
        <v>4</v>
      </c>
      <c r="F434" s="55" t="s">
        <v>427</v>
      </c>
      <c r="G434" s="54"/>
      <c r="H434" s="53"/>
      <c r="I434" s="52" t="s">
        <v>449</v>
      </c>
      <c r="J434" s="22"/>
      <c r="K434" s="146" t="s">
        <v>639</v>
      </c>
      <c r="L434" s="17" t="str">
        <f t="shared" si="36"/>
        <v>小型乗用自動車</v>
      </c>
      <c r="M434" s="17" t="str">
        <f t="shared" si="37"/>
        <v>小型車【総排気量が0.66ℓ以下のもの】小型乗用自動車</v>
      </c>
      <c r="N434" s="149" t="e">
        <f>COUNTIF(#REF!,'固定資産整理簿'!M434)</f>
        <v>#REF!</v>
      </c>
      <c r="O434" s="17">
        <f t="shared" si="33"/>
        <v>4</v>
      </c>
      <c r="P434" s="146" t="str">
        <f t="shared" si="39"/>
        <v>車両運搬具</v>
      </c>
      <c r="Q434" s="17">
        <f>COUNTIF('資産区分'!$A$2:$A$13,'固定資産整理簿'!P434)</f>
        <v>1</v>
      </c>
    </row>
    <row r="435" spans="2:17" s="21" customFormat="1" ht="13.5" customHeight="1">
      <c r="B435" s="50" t="s">
        <v>431</v>
      </c>
      <c r="C435" s="51"/>
      <c r="D435" s="50" t="s">
        <v>447</v>
      </c>
      <c r="E435" s="49">
        <v>4</v>
      </c>
      <c r="F435" s="48" t="s">
        <v>427</v>
      </c>
      <c r="G435" s="47"/>
      <c r="H435" s="46"/>
      <c r="I435" s="45" t="s">
        <v>448</v>
      </c>
      <c r="J435" s="22"/>
      <c r="K435" s="146" t="s">
        <v>639</v>
      </c>
      <c r="L435" s="17" t="str">
        <f t="shared" si="36"/>
        <v>小型貨物自動車</v>
      </c>
      <c r="M435" s="17" t="str">
        <f t="shared" si="37"/>
        <v>小型車【総排気量が0.66ℓ以下のもの】小型貨物自動車</v>
      </c>
      <c r="N435" s="149" t="e">
        <f>COUNTIF(#REF!,'固定資産整理簿'!M435)</f>
        <v>#REF!</v>
      </c>
      <c r="O435" s="17">
        <f t="shared" si="33"/>
        <v>4</v>
      </c>
      <c r="P435" s="146" t="str">
        <f t="shared" si="39"/>
        <v>車両運搬具</v>
      </c>
      <c r="Q435" s="17">
        <f>COUNTIF('資産区分'!$A$2:$A$13,'固定資産整理簿'!P435)</f>
        <v>1</v>
      </c>
    </row>
    <row r="436" spans="2:17" s="21" customFormat="1" ht="13.5" customHeight="1">
      <c r="B436" s="43" t="s">
        <v>431</v>
      </c>
      <c r="C436" s="44"/>
      <c r="D436" s="43" t="s">
        <v>447</v>
      </c>
      <c r="E436" s="42">
        <v>4</v>
      </c>
      <c r="F436" s="41" t="s">
        <v>427</v>
      </c>
      <c r="G436" s="40"/>
      <c r="H436" s="39"/>
      <c r="I436" s="38" t="s">
        <v>446</v>
      </c>
      <c r="J436" s="22"/>
      <c r="K436" s="146" t="s">
        <v>639</v>
      </c>
      <c r="L436" s="17" t="str">
        <f t="shared" si="36"/>
        <v>小型貨物トラック</v>
      </c>
      <c r="M436" s="17" t="str">
        <f t="shared" si="37"/>
        <v>小型車【総排気量が0.66ℓ以下のもの】小型貨物トラック</v>
      </c>
      <c r="N436" s="149" t="e">
        <f>COUNTIF(#REF!,'固定資産整理簿'!M436)</f>
        <v>#REF!</v>
      </c>
      <c r="O436" s="17">
        <f t="shared" si="33"/>
        <v>4</v>
      </c>
      <c r="P436" s="146" t="str">
        <f t="shared" si="39"/>
        <v>車両運搬具</v>
      </c>
      <c r="Q436" s="17">
        <f>COUNTIF('資産区分'!$A$2:$A$13,'固定資産整理簿'!P436)</f>
        <v>1</v>
      </c>
    </row>
    <row r="437" spans="2:17" s="21" customFormat="1" ht="13.5" customHeight="1">
      <c r="B437" s="57" t="s">
        <v>431</v>
      </c>
      <c r="C437" s="58"/>
      <c r="D437" s="57" t="s">
        <v>443</v>
      </c>
      <c r="E437" s="56">
        <v>4</v>
      </c>
      <c r="F437" s="55" t="s">
        <v>427</v>
      </c>
      <c r="G437" s="54"/>
      <c r="H437" s="53"/>
      <c r="I437" s="52" t="s">
        <v>445</v>
      </c>
      <c r="J437" s="22"/>
      <c r="K437" s="147" t="s">
        <v>640</v>
      </c>
      <c r="L437" s="17" t="str">
        <f t="shared" si="36"/>
        <v>しさ運搬車</v>
      </c>
      <c r="M437" s="17" t="str">
        <f t="shared" si="37"/>
        <v>貨物自動車【ダンプ式のもの】しさ運搬車</v>
      </c>
      <c r="N437" s="149" t="e">
        <f>COUNTIF(#REF!,'固定資産整理簿'!M437)</f>
        <v>#REF!</v>
      </c>
      <c r="O437" s="17">
        <f t="shared" si="33"/>
        <v>4</v>
      </c>
      <c r="P437" s="146" t="str">
        <f t="shared" si="39"/>
        <v>車両運搬具</v>
      </c>
      <c r="Q437" s="17">
        <f>COUNTIF('資産区分'!$A$2:$A$13,'固定資産整理簿'!P437)</f>
        <v>1</v>
      </c>
    </row>
    <row r="438" spans="2:17" s="21" customFormat="1" ht="13.5" customHeight="1">
      <c r="B438" s="50" t="s">
        <v>431</v>
      </c>
      <c r="C438" s="51"/>
      <c r="D438" s="50" t="s">
        <v>443</v>
      </c>
      <c r="E438" s="49">
        <v>4</v>
      </c>
      <c r="F438" s="48" t="s">
        <v>427</v>
      </c>
      <c r="G438" s="47"/>
      <c r="H438" s="46"/>
      <c r="I438" s="45" t="s">
        <v>444</v>
      </c>
      <c r="J438" s="22"/>
      <c r="K438" s="147" t="s">
        <v>640</v>
      </c>
      <c r="L438" s="17" t="str">
        <f t="shared" si="36"/>
        <v>ダンプ</v>
      </c>
      <c r="M438" s="17" t="str">
        <f t="shared" si="37"/>
        <v>貨物自動車【ダンプ式のもの】ダンプ</v>
      </c>
      <c r="N438" s="149" t="e">
        <f>COUNTIF(#REF!,'固定資産整理簿'!M438)</f>
        <v>#REF!</v>
      </c>
      <c r="O438" s="17">
        <f t="shared" si="33"/>
        <v>4</v>
      </c>
      <c r="P438" s="146" t="str">
        <f t="shared" si="39"/>
        <v>車両運搬具</v>
      </c>
      <c r="Q438" s="17">
        <f>COUNTIF('資産区分'!$A$2:$A$13,'固定資産整理簿'!P438)</f>
        <v>1</v>
      </c>
    </row>
    <row r="439" spans="2:17" s="21" customFormat="1" ht="13.5" customHeight="1">
      <c r="B439" s="43" t="s">
        <v>431</v>
      </c>
      <c r="C439" s="44"/>
      <c r="D439" s="43" t="s">
        <v>443</v>
      </c>
      <c r="E439" s="42">
        <v>4</v>
      </c>
      <c r="F439" s="41" t="s">
        <v>427</v>
      </c>
      <c r="G439" s="40"/>
      <c r="H439" s="39"/>
      <c r="I439" s="38" t="s">
        <v>442</v>
      </c>
      <c r="J439" s="22"/>
      <c r="K439" s="147" t="s">
        <v>640</v>
      </c>
      <c r="L439" s="17" t="str">
        <f t="shared" si="36"/>
        <v>塵芥運搬車</v>
      </c>
      <c r="M439" s="17" t="str">
        <f t="shared" si="37"/>
        <v>貨物自動車【ダンプ式のもの】塵芥運搬車</v>
      </c>
      <c r="N439" s="149" t="e">
        <f>COUNTIF(#REF!,'固定資産整理簿'!M439)</f>
        <v>#REF!</v>
      </c>
      <c r="O439" s="17">
        <f t="shared" si="33"/>
        <v>4</v>
      </c>
      <c r="P439" s="146" t="str">
        <f t="shared" si="39"/>
        <v>車両運搬具</v>
      </c>
      <c r="Q439" s="17">
        <f>COUNTIF('資産区分'!$A$2:$A$13,'固定資産整理簿'!P439)</f>
        <v>1</v>
      </c>
    </row>
    <row r="440" spans="2:17" s="21" customFormat="1" ht="13.5" customHeight="1">
      <c r="B440" s="36" t="s">
        <v>431</v>
      </c>
      <c r="C440" s="37"/>
      <c r="D440" s="36" t="s">
        <v>441</v>
      </c>
      <c r="E440" s="35">
        <v>5</v>
      </c>
      <c r="F440" s="34" t="s">
        <v>427</v>
      </c>
      <c r="G440" s="33"/>
      <c r="H440" s="32"/>
      <c r="I440" s="31" t="s">
        <v>440</v>
      </c>
      <c r="J440" s="22"/>
      <c r="K440" s="147" t="s">
        <v>641</v>
      </c>
      <c r="L440" s="17" t="str">
        <f t="shared" si="36"/>
        <v>普通貨物自動車</v>
      </c>
      <c r="M440" s="17" t="str">
        <f t="shared" si="37"/>
        <v>貨物自動車【その他のもの】普通貨物自動車</v>
      </c>
      <c r="N440" s="149" t="e">
        <f>COUNTIF(#REF!,'固定資産整理簿'!M440)</f>
        <v>#REF!</v>
      </c>
      <c r="O440" s="17">
        <f t="shared" si="33"/>
        <v>5</v>
      </c>
      <c r="P440" s="146" t="str">
        <f t="shared" si="39"/>
        <v>車両運搬具</v>
      </c>
      <c r="Q440" s="17">
        <f>COUNTIF('資産区分'!$A$2:$A$13,'固定資産整理簿'!P440)</f>
        <v>1</v>
      </c>
    </row>
    <row r="441" spans="2:17" s="21" customFormat="1" ht="13.5" customHeight="1">
      <c r="B441" s="57" t="s">
        <v>431</v>
      </c>
      <c r="C441" s="58"/>
      <c r="D441" s="57" t="s">
        <v>433</v>
      </c>
      <c r="E441" s="56">
        <v>5</v>
      </c>
      <c r="F441" s="55" t="s">
        <v>427</v>
      </c>
      <c r="G441" s="54"/>
      <c r="H441" s="53"/>
      <c r="I441" s="52" t="s">
        <v>439</v>
      </c>
      <c r="J441" s="22"/>
      <c r="K441" s="146" t="str">
        <f t="shared" si="38"/>
        <v>特殊自動車</v>
      </c>
      <c r="L441" s="17" t="str">
        <f t="shared" si="36"/>
        <v>ホイールロダー</v>
      </c>
      <c r="M441" s="17" t="str">
        <f t="shared" si="37"/>
        <v>特殊自動車ホイールロダー</v>
      </c>
      <c r="N441" s="149" t="e">
        <f>COUNTIF(#REF!,'固定資産整理簿'!M441)</f>
        <v>#REF!</v>
      </c>
      <c r="O441" s="17">
        <f t="shared" si="33"/>
        <v>5</v>
      </c>
      <c r="P441" s="146" t="str">
        <f t="shared" si="39"/>
        <v>車両運搬具</v>
      </c>
      <c r="Q441" s="17">
        <f>COUNTIF('資産区分'!$A$2:$A$13,'固定資産整理簿'!P441)</f>
        <v>1</v>
      </c>
    </row>
    <row r="442" spans="2:17" s="21" customFormat="1" ht="13.5" customHeight="1">
      <c r="B442" s="50" t="s">
        <v>431</v>
      </c>
      <c r="C442" s="51"/>
      <c r="D442" s="50" t="s">
        <v>433</v>
      </c>
      <c r="E442" s="49">
        <v>5</v>
      </c>
      <c r="F442" s="48" t="s">
        <v>427</v>
      </c>
      <c r="G442" s="47"/>
      <c r="H442" s="46"/>
      <c r="I442" s="45" t="s">
        <v>438</v>
      </c>
      <c r="J442" s="22"/>
      <c r="K442" s="146" t="str">
        <f t="shared" si="38"/>
        <v>特殊自動車</v>
      </c>
      <c r="L442" s="17" t="str">
        <f t="shared" si="36"/>
        <v>テレビカメラ車</v>
      </c>
      <c r="M442" s="17" t="str">
        <f t="shared" si="37"/>
        <v>特殊自動車テレビカメラ車</v>
      </c>
      <c r="N442" s="149" t="e">
        <f>COUNTIF(#REF!,'固定資産整理簿'!M442)</f>
        <v>#REF!</v>
      </c>
      <c r="O442" s="17">
        <f t="shared" si="33"/>
        <v>5</v>
      </c>
      <c r="P442" s="146" t="str">
        <f t="shared" si="39"/>
        <v>車両運搬具</v>
      </c>
      <c r="Q442" s="17">
        <f>COUNTIF('資産区分'!$A$2:$A$13,'固定資産整理簿'!P442)</f>
        <v>1</v>
      </c>
    </row>
    <row r="443" spans="2:17" s="21" customFormat="1" ht="13.5" customHeight="1">
      <c r="B443" s="50" t="s">
        <v>431</v>
      </c>
      <c r="C443" s="51"/>
      <c r="D443" s="50" t="s">
        <v>433</v>
      </c>
      <c r="E443" s="49">
        <v>5</v>
      </c>
      <c r="F443" s="48" t="s">
        <v>427</v>
      </c>
      <c r="G443" s="47"/>
      <c r="H443" s="46"/>
      <c r="I443" s="45" t="s">
        <v>437</v>
      </c>
      <c r="J443" s="22"/>
      <c r="K443" s="146" t="str">
        <f t="shared" si="38"/>
        <v>特殊自動車</v>
      </c>
      <c r="L443" s="17" t="str">
        <f t="shared" si="36"/>
        <v>トラクターショベル</v>
      </c>
      <c r="M443" s="17" t="str">
        <f t="shared" si="37"/>
        <v>特殊自動車トラクターショベル</v>
      </c>
      <c r="N443" s="149" t="e">
        <f>COUNTIF(#REF!,'固定資産整理簿'!M443)</f>
        <v>#REF!</v>
      </c>
      <c r="O443" s="17">
        <f t="shared" si="33"/>
        <v>5</v>
      </c>
      <c r="P443" s="146" t="str">
        <f t="shared" si="39"/>
        <v>車両運搬具</v>
      </c>
      <c r="Q443" s="17">
        <f>COUNTIF('資産区分'!$A$2:$A$13,'固定資産整理簿'!P443)</f>
        <v>1</v>
      </c>
    </row>
    <row r="444" spans="2:17" s="21" customFormat="1" ht="13.5" customHeight="1">
      <c r="B444" s="50" t="s">
        <v>431</v>
      </c>
      <c r="C444" s="51"/>
      <c r="D444" s="50" t="s">
        <v>433</v>
      </c>
      <c r="E444" s="49">
        <v>5</v>
      </c>
      <c r="F444" s="48" t="s">
        <v>427</v>
      </c>
      <c r="G444" s="47"/>
      <c r="H444" s="46"/>
      <c r="I444" s="45" t="s">
        <v>436</v>
      </c>
      <c r="J444" s="22"/>
      <c r="K444" s="146" t="str">
        <f t="shared" si="38"/>
        <v>特殊自動車</v>
      </c>
      <c r="L444" s="17" t="str">
        <f t="shared" si="36"/>
        <v>汚泥吸引者</v>
      </c>
      <c r="M444" s="17" t="str">
        <f t="shared" si="37"/>
        <v>特殊自動車汚泥吸引者</v>
      </c>
      <c r="N444" s="149" t="e">
        <f>COUNTIF(#REF!,'固定資産整理簿'!M444)</f>
        <v>#REF!</v>
      </c>
      <c r="O444" s="17">
        <f t="shared" si="33"/>
        <v>5</v>
      </c>
      <c r="P444" s="146" t="str">
        <f t="shared" si="39"/>
        <v>車両運搬具</v>
      </c>
      <c r="Q444" s="17">
        <f>COUNTIF('資産区分'!$A$2:$A$13,'固定資産整理簿'!P444)</f>
        <v>1</v>
      </c>
    </row>
    <row r="445" spans="2:17" s="21" customFormat="1" ht="13.5" customHeight="1">
      <c r="B445" s="50" t="s">
        <v>431</v>
      </c>
      <c r="C445" s="51"/>
      <c r="D445" s="50" t="s">
        <v>433</v>
      </c>
      <c r="E445" s="49">
        <v>5</v>
      </c>
      <c r="F445" s="48" t="s">
        <v>427</v>
      </c>
      <c r="G445" s="47"/>
      <c r="H445" s="46"/>
      <c r="I445" s="45" t="s">
        <v>435</v>
      </c>
      <c r="J445" s="22"/>
      <c r="K445" s="146" t="str">
        <f t="shared" si="38"/>
        <v>特殊自動車</v>
      </c>
      <c r="L445" s="17" t="str">
        <f t="shared" si="36"/>
        <v>高圧洗浄車</v>
      </c>
      <c r="M445" s="17" t="str">
        <f t="shared" si="37"/>
        <v>特殊自動車高圧洗浄車</v>
      </c>
      <c r="N445" s="149" t="e">
        <f>COUNTIF(#REF!,'固定資産整理簿'!M445)</f>
        <v>#REF!</v>
      </c>
      <c r="O445" s="17">
        <f t="shared" si="33"/>
        <v>5</v>
      </c>
      <c r="P445" s="146" t="str">
        <f t="shared" si="39"/>
        <v>車両運搬具</v>
      </c>
      <c r="Q445" s="17">
        <f>COUNTIF('資産区分'!$A$2:$A$13,'固定資産整理簿'!P445)</f>
        <v>1</v>
      </c>
    </row>
    <row r="446" spans="2:17" s="21" customFormat="1" ht="13.5" customHeight="1">
      <c r="B446" s="50" t="s">
        <v>431</v>
      </c>
      <c r="C446" s="51"/>
      <c r="D446" s="50" t="s">
        <v>433</v>
      </c>
      <c r="E446" s="49">
        <v>5</v>
      </c>
      <c r="F446" s="48" t="s">
        <v>427</v>
      </c>
      <c r="G446" s="47"/>
      <c r="H446" s="46"/>
      <c r="I446" s="45" t="s">
        <v>434</v>
      </c>
      <c r="J446" s="22"/>
      <c r="K446" s="146" t="str">
        <f t="shared" si="38"/>
        <v>特殊自動車</v>
      </c>
      <c r="L446" s="17" t="str">
        <f t="shared" si="36"/>
        <v>散水車</v>
      </c>
      <c r="M446" s="17" t="str">
        <f t="shared" si="37"/>
        <v>特殊自動車散水車</v>
      </c>
      <c r="N446" s="149" t="e">
        <f>COUNTIF(#REF!,'固定資産整理簿'!M446)</f>
        <v>#REF!</v>
      </c>
      <c r="O446" s="17">
        <f t="shared" si="33"/>
        <v>5</v>
      </c>
      <c r="P446" s="146" t="str">
        <f t="shared" si="39"/>
        <v>車両運搬具</v>
      </c>
      <c r="Q446" s="17">
        <f>COUNTIF('資産区分'!$A$2:$A$13,'固定資産整理簿'!P446)</f>
        <v>1</v>
      </c>
    </row>
    <row r="447" spans="2:17" s="21" customFormat="1" ht="13.5" customHeight="1">
      <c r="B447" s="43" t="s">
        <v>431</v>
      </c>
      <c r="C447" s="44"/>
      <c r="D447" s="43" t="s">
        <v>433</v>
      </c>
      <c r="E447" s="42">
        <v>5</v>
      </c>
      <c r="F447" s="41" t="s">
        <v>427</v>
      </c>
      <c r="G447" s="40"/>
      <c r="H447" s="39"/>
      <c r="I447" s="38" t="s">
        <v>432</v>
      </c>
      <c r="J447" s="22"/>
      <c r="K447" s="146" t="str">
        <f t="shared" si="38"/>
        <v>特殊自動車</v>
      </c>
      <c r="L447" s="17" t="str">
        <f t="shared" si="36"/>
        <v>道路清掃車</v>
      </c>
      <c r="M447" s="17" t="str">
        <f t="shared" si="37"/>
        <v>特殊自動車道路清掃車</v>
      </c>
      <c r="N447" s="149" t="e">
        <f>COUNTIF(#REF!,'固定資産整理簿'!M447)</f>
        <v>#REF!</v>
      </c>
      <c r="O447" s="17">
        <f t="shared" si="33"/>
        <v>5</v>
      </c>
      <c r="P447" s="146" t="str">
        <f t="shared" si="39"/>
        <v>車両運搬具</v>
      </c>
      <c r="Q447" s="17">
        <f>COUNTIF('資産区分'!$A$2:$A$13,'固定資産整理簿'!P447)</f>
        <v>1</v>
      </c>
    </row>
    <row r="448" spans="2:17" s="21" customFormat="1" ht="13.5" customHeight="1">
      <c r="B448" s="36" t="s">
        <v>431</v>
      </c>
      <c r="C448" s="37"/>
      <c r="D448" s="36" t="s">
        <v>430</v>
      </c>
      <c r="E448" s="35">
        <v>6</v>
      </c>
      <c r="F448" s="34" t="s">
        <v>427</v>
      </c>
      <c r="G448" s="33"/>
      <c r="H448" s="32"/>
      <c r="I448" s="31" t="s">
        <v>429</v>
      </c>
      <c r="J448" s="22"/>
      <c r="K448" s="147" t="s">
        <v>630</v>
      </c>
      <c r="L448" s="17" t="str">
        <f t="shared" si="36"/>
        <v>普通乗用自動車</v>
      </c>
      <c r="M448" s="17" t="str">
        <f t="shared" si="37"/>
        <v>その他の車両運搬具普通乗用自動車</v>
      </c>
      <c r="N448" s="149" t="e">
        <f>COUNTIF(#REF!,'固定資産整理簿'!M448)</f>
        <v>#REF!</v>
      </c>
      <c r="O448" s="17">
        <f t="shared" si="33"/>
        <v>6</v>
      </c>
      <c r="P448" s="146" t="str">
        <f>B448</f>
        <v>車両運搬具</v>
      </c>
      <c r="Q448" s="17">
        <f>COUNTIF('資産区分'!$A$2:$A$13,'固定資産整理簿'!P448)</f>
        <v>1</v>
      </c>
    </row>
    <row r="449" spans="2:10" s="21" customFormat="1" ht="13.5" customHeight="1">
      <c r="B449" s="30" t="s">
        <v>428</v>
      </c>
      <c r="C449" s="29"/>
      <c r="D449" s="28"/>
      <c r="E449" s="27"/>
      <c r="F449" s="26" t="s">
        <v>427</v>
      </c>
      <c r="G449" s="25"/>
      <c r="H449" s="24"/>
      <c r="I449" s="23"/>
      <c r="J449" s="22"/>
    </row>
    <row r="450" ht="13.5" customHeight="1">
      <c r="B450" s="20" t="s">
        <v>426</v>
      </c>
    </row>
    <row r="451" ht="13.5" customHeight="1">
      <c r="B451" s="20" t="s">
        <v>425</v>
      </c>
    </row>
  </sheetData>
  <sheetProtection/>
  <autoFilter ref="K4:Q448"/>
  <mergeCells count="3">
    <mergeCell ref="B3:C3"/>
    <mergeCell ref="D3:F3"/>
    <mergeCell ref="G3:I3"/>
  </mergeCells>
  <printOptions/>
  <pageMargins left="0.5905511811023623" right="0.5905511811023623" top="0.7874015748031497" bottom="0.7874015748031497" header="0.5118110236220472" footer="0.5118110236220472"/>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A13"/>
  <sheetViews>
    <sheetView zoomScalePageLayoutView="0" workbookViewId="0" topLeftCell="A1">
      <selection activeCell="A13" sqref="A13"/>
    </sheetView>
  </sheetViews>
  <sheetFormatPr defaultColWidth="9.00390625" defaultRowHeight="13.5"/>
  <cols>
    <col min="1" max="1" width="18.375" style="0" bestFit="1" customWidth="1"/>
  </cols>
  <sheetData>
    <row r="1" ht="13.5">
      <c r="A1" s="153" t="s">
        <v>654</v>
      </c>
    </row>
    <row r="2" ht="13.5">
      <c r="A2" s="154" t="s">
        <v>655</v>
      </c>
    </row>
    <row r="3" ht="13.5">
      <c r="A3" s="154" t="s">
        <v>549</v>
      </c>
    </row>
    <row r="4" ht="13.5">
      <c r="A4" s="154" t="s">
        <v>542</v>
      </c>
    </row>
    <row r="5" ht="13.5">
      <c r="A5" s="154" t="s">
        <v>526</v>
      </c>
    </row>
    <row r="6" ht="13.5">
      <c r="A6" s="154" t="s">
        <v>656</v>
      </c>
    </row>
    <row r="7" ht="13.5">
      <c r="A7" s="154" t="s">
        <v>503</v>
      </c>
    </row>
    <row r="8" ht="13.5">
      <c r="A8" s="154" t="s">
        <v>460</v>
      </c>
    </row>
    <row r="9" ht="13.5">
      <c r="A9" s="154" t="s">
        <v>657</v>
      </c>
    </row>
    <row r="10" ht="13.5">
      <c r="A10" s="154" t="s">
        <v>488</v>
      </c>
    </row>
    <row r="11" ht="13.5">
      <c r="A11" s="154" t="s">
        <v>658</v>
      </c>
    </row>
    <row r="12" ht="13.5">
      <c r="A12" s="154" t="s">
        <v>431</v>
      </c>
    </row>
    <row r="13" ht="13.5">
      <c r="A13" s="154" t="s">
        <v>659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H0098</dc:creator>
  <cp:keywords/>
  <dc:description/>
  <cp:lastModifiedBy>Administrator</cp:lastModifiedBy>
  <cp:lastPrinted>2018-03-06T02:48:15Z</cp:lastPrinted>
  <dcterms:created xsi:type="dcterms:W3CDTF">1997-01-08T22:48:59Z</dcterms:created>
  <dcterms:modified xsi:type="dcterms:W3CDTF">2018-03-13T06:37:58Z</dcterms:modified>
  <cp:category/>
  <cp:version/>
  <cp:contentType/>
  <cp:contentStatus/>
</cp:coreProperties>
</file>