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tabRatio="636"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s>
  <definedNames>
    <definedName name="_xlnm.Print_Area" localSheetId="13">'14'!$A$1:$N$28</definedName>
  </definedNames>
  <calcPr fullCalcOnLoad="1"/>
</workbook>
</file>

<file path=xl/sharedStrings.xml><?xml version="1.0" encoding="utf-8"?>
<sst xmlns="http://schemas.openxmlformats.org/spreadsheetml/2006/main" count="723" uniqueCount="341">
  <si>
    <t>年　度　月</t>
  </si>
  <si>
    <t>年 ４月</t>
  </si>
  <si>
    <t>年 １月</t>
  </si>
  <si>
    <t xml:space="preserve">（単位：人） </t>
  </si>
  <si>
    <t>　 ６</t>
  </si>
  <si>
    <t>　 ７</t>
  </si>
  <si>
    <t>　 ８</t>
  </si>
  <si>
    <t>　 ９</t>
  </si>
  <si>
    <t>　 11</t>
  </si>
  <si>
    <t>　 12</t>
  </si>
  <si>
    <t>　 ３</t>
  </si>
  <si>
    <t>　 ５</t>
  </si>
  <si>
    <t>　 10</t>
  </si>
  <si>
    <t>　 ２</t>
  </si>
  <si>
    <t>１８</t>
  </si>
  <si>
    <t>観 光 交 流 客 数</t>
  </si>
  <si>
    <t>宿 泊 客 数</t>
  </si>
  <si>
    <t>　（注）観光交流客数：宿泊客数及び観光施設、スポーツレクリエーション施設、観光行事、</t>
  </si>
  <si>
    <t>　　　　　　　　　　　イベント等への入場者数・参加者数の集計。</t>
  </si>
  <si>
    <t>前 年 比 （％）</t>
  </si>
  <si>
    <t>２０</t>
  </si>
  <si>
    <t>１９</t>
  </si>
  <si>
    <t>　資料：観光交流課</t>
  </si>
  <si>
    <t>平成 １７ 年度</t>
  </si>
  <si>
    <t>２１</t>
  </si>
  <si>
    <t>２１</t>
  </si>
  <si>
    <t>２２</t>
  </si>
  <si>
    <t>14　観　光　交　流　客　数</t>
  </si>
  <si>
    <t>13　指定文化財集計表</t>
  </si>
  <si>
    <t xml:space="preserve">平成22年4月1日現在 </t>
  </si>
  <si>
    <t>区分</t>
  </si>
  <si>
    <t>内訳</t>
  </si>
  <si>
    <t>合計</t>
  </si>
  <si>
    <t>重複分</t>
  </si>
  <si>
    <t>行政区</t>
  </si>
  <si>
    <t>中　区</t>
  </si>
  <si>
    <t>東　区</t>
  </si>
  <si>
    <t>西　区</t>
  </si>
  <si>
    <t>南　区</t>
  </si>
  <si>
    <t>北　区</t>
  </si>
  <si>
    <t>浜北区</t>
  </si>
  <si>
    <t>天竜区</t>
  </si>
  <si>
    <t>総数</t>
  </si>
  <si>
    <t>国</t>
  </si>
  <si>
    <t>県</t>
  </si>
  <si>
    <t>市</t>
  </si>
  <si>
    <t>記念物</t>
  </si>
  <si>
    <t>史　跡</t>
  </si>
  <si>
    <t>名　勝</t>
  </si>
  <si>
    <t>天　然
記念物</t>
  </si>
  <si>
    <t>有　形
文化財</t>
  </si>
  <si>
    <t>工芸品</t>
  </si>
  <si>
    <t>考古資料</t>
  </si>
  <si>
    <t>建造物</t>
  </si>
  <si>
    <t>彫　刻</t>
  </si>
  <si>
    <t>典　籍</t>
  </si>
  <si>
    <t>古文書</t>
  </si>
  <si>
    <t>絵　画</t>
  </si>
  <si>
    <t>書　跡</t>
  </si>
  <si>
    <t>歴史資料</t>
  </si>
  <si>
    <t>無　形
文化財</t>
  </si>
  <si>
    <t>工芸技術</t>
  </si>
  <si>
    <t>民　俗
文化財</t>
  </si>
  <si>
    <t>有　形</t>
  </si>
  <si>
    <t>無　形</t>
  </si>
  <si>
    <t>　資料：文化財課</t>
  </si>
  <si>
    <t xml:space="preserve">  　　（注）重複分は東大山一里塚（西、北）、ひよんどりとおくない（北、天竜）、浜名湖（西、北）、</t>
  </si>
  <si>
    <t>　　　　　　ギフチョウ（北、天竜）、遠州大念仏（中、浜北）、佐鳴湖（中、西）、ウミガメ（西、南）</t>
  </si>
  <si>
    <t>12　テ レ ビ の 受 信 契 約 数</t>
  </si>
  <si>
    <t xml:space="preserve">（単位：台） </t>
  </si>
  <si>
    <t>年　　　　度</t>
  </si>
  <si>
    <t>契　　　　　　　　　　約　　　　　　　　　　件　　　　　　　　　　数</t>
  </si>
  <si>
    <t>合　　　　　　　計</t>
  </si>
  <si>
    <t>地　　上　　契　　約</t>
  </si>
  <si>
    <t>衛　　星　　契　　約</t>
  </si>
  <si>
    <t>平成 １７ 年度末</t>
  </si>
  <si>
    <t>２０　</t>
  </si>
  <si>
    <t>　資料：ＮＨＫ浜松放送局　（注）無料を含む。</t>
  </si>
  <si>
    <t>１８　</t>
  </si>
  <si>
    <t>１９　</t>
  </si>
  <si>
    <t>２１　</t>
  </si>
  <si>
    <t>11　アクトシティ浜松の利用状況（利用日数）</t>
  </si>
  <si>
    <t xml:space="preserve">（単位：日） </t>
  </si>
  <si>
    <t>年　 度 　月</t>
  </si>
  <si>
    <t>大ホール</t>
  </si>
  <si>
    <t>中ホール</t>
  </si>
  <si>
    <t>コ　　ン　　グ　　レ　　ス　　セ　　ン　　タ　　ー</t>
  </si>
  <si>
    <t>展示イベント
ホ　 ー 　ル
（３ブロック）</t>
  </si>
  <si>
    <t>研　　　　修　　　　交　　　　流　　　　セ　　　　ン　　　　タ　　　　ー</t>
  </si>
  <si>
    <t>計</t>
  </si>
  <si>
    <t>２　　階</t>
  </si>
  <si>
    <t>３　　階</t>
  </si>
  <si>
    <t>４　　階</t>
  </si>
  <si>
    <t>５　　階</t>
  </si>
  <si>
    <t>６　　階</t>
  </si>
  <si>
    <t>（３室）</t>
  </si>
  <si>
    <t>（２室）</t>
  </si>
  <si>
    <t>（４室）</t>
  </si>
  <si>
    <t>（８室）</t>
  </si>
  <si>
    <t>（５室）</t>
  </si>
  <si>
    <t>／</t>
  </si>
  <si>
    <t>年 １月</t>
  </si>
  <si>
    <t>　 ３</t>
  </si>
  <si>
    <t>　資料：文化政策課　（注）年度の数字 … 利用日数／利用可能日数　　利用率＝利用日数／利用可能日数</t>
  </si>
  <si>
    <t>　　　　　　　　　　　　　　　　　　　　　（利用率（％））</t>
  </si>
  <si>
    <t>（６室）</t>
  </si>
  <si>
    <t>平成 １７ 年度</t>
  </si>
  <si>
    <t>／</t>
  </si>
  <si>
    <t>１８</t>
  </si>
  <si>
    <t>１９</t>
  </si>
  <si>
    <t>２１</t>
  </si>
  <si>
    <t>２２</t>
  </si>
  <si>
    <t>10　主要体育施設の利用状況</t>
  </si>
  <si>
    <t xml:space="preserve">（単位：件・人） </t>
  </si>
  <si>
    <t>浜松アリーナ</t>
  </si>
  <si>
    <t>陸上競技場</t>
  </si>
  <si>
    <t>浜松球場</t>
  </si>
  <si>
    <t>　資料：スポーツ振興課　（注）件数は、午前・午後・夜間を各１件とする。</t>
  </si>
  <si>
    <t>年　　度</t>
  </si>
  <si>
    <t>四ツ池公園</t>
  </si>
  <si>
    <t>花川運動公園庭球場</t>
  </si>
  <si>
    <t>メインアリーナ</t>
  </si>
  <si>
    <t>サブアリーナ</t>
  </si>
  <si>
    <t>利用件数</t>
  </si>
  <si>
    <t>利用人員</t>
  </si>
  <si>
    <t>平成 １７ 年度</t>
  </si>
  <si>
    <t>１８</t>
  </si>
  <si>
    <t>１９</t>
  </si>
  <si>
    <t>２１</t>
  </si>
  <si>
    <t>９　フ ル ー ツ パ ー ク の 入 園 者 数</t>
  </si>
  <si>
    <t>年　 度　 月</t>
  </si>
  <si>
    <t>合　　　計</t>
  </si>
  <si>
    <t>一　　　　　　　般</t>
  </si>
  <si>
    <t>団　　　　　　　　　　　　体</t>
  </si>
  <si>
    <t>高 　齢 　者　 ・　 心　 身 　障　 害　 者</t>
  </si>
  <si>
    <t>指　　 　　 　 数
平成17年度＝100
平成17年度同月＝100</t>
  </si>
  <si>
    <t>大　　　人</t>
  </si>
  <si>
    <t>小 中 学 生</t>
  </si>
  <si>
    <t>高　校　生</t>
  </si>
  <si>
    <t>高　　齢　　者</t>
  </si>
  <si>
    <t>大　　　　　人</t>
  </si>
  <si>
    <t>小　中　学　生</t>
  </si>
  <si>
    <t>１８</t>
  </si>
  <si>
    <t>１９</t>
  </si>
  <si>
    <t xml:space="preserve"> 　６</t>
  </si>
  <si>
    <t xml:space="preserve"> 　７</t>
  </si>
  <si>
    <t xml:space="preserve"> 　８</t>
  </si>
  <si>
    <t xml:space="preserve"> 　９</t>
  </si>
  <si>
    <t xml:space="preserve"> 　11</t>
  </si>
  <si>
    <t xml:space="preserve"> 　12</t>
  </si>
  <si>
    <t xml:space="preserve"> 　３</t>
  </si>
  <si>
    <t>　資料：フラワー・フルーツパーク公社</t>
  </si>
  <si>
    <t>２１</t>
  </si>
  <si>
    <t>８　フ ラ ワ ー パ ー ク の 入 園 者 数</t>
  </si>
  <si>
    <t>動　 物　 園　 と　 共　 通</t>
  </si>
  <si>
    <t>高　齢　者</t>
  </si>
  <si>
    <t>平成１７年度</t>
  </si>
  <si>
    <t>　資料：フラワー・フルーツパーク公社 　　（注）７～11月までモザイカルチャー世界博開催のため休園</t>
  </si>
  <si>
    <t>１８</t>
  </si>
  <si>
    <t>１９</t>
  </si>
  <si>
    <t>２１</t>
  </si>
  <si>
    <t>７　動　物　園　の　飼　養　動　物　数</t>
  </si>
  <si>
    <t xml:space="preserve">（単位：種・点） </t>
  </si>
  <si>
    <t>年　　　度</t>
  </si>
  <si>
    <t>合　　　　　　　計</t>
  </si>
  <si>
    <t>哺　　　乳　　　類</t>
  </si>
  <si>
    <t>鳥　　　　　　　類</t>
  </si>
  <si>
    <t>種　　　類</t>
  </si>
  <si>
    <t>点　　　数</t>
  </si>
  <si>
    <t xml:space="preserve">  資料：動物園</t>
  </si>
  <si>
    <t>６　動　物　園　の　入　園　者　数</t>
  </si>
  <si>
    <t>総　　　数</t>
  </si>
  <si>
    <t>小　　　人</t>
  </si>
  <si>
    <t>団　　　　　　　　　体</t>
  </si>
  <si>
    <t>大　    人</t>
  </si>
  <si>
    <t xml:space="preserve">  資料：動物園　（注）無料入園者を含む。</t>
  </si>
  <si>
    <t>５　浜 松 科 学 館 の 利 用 状 況</t>
  </si>
  <si>
    <t>年　度　月</t>
  </si>
  <si>
    <t>入　　　　館　　　　者　　　　数　　　（ 人 ）</t>
  </si>
  <si>
    <t xml:space="preserve">        プ　ラ　ネ　タ　リ　ウ　ム    観 　覧 　者 　数 (人） </t>
  </si>
  <si>
    <t>事業(講座)</t>
  </si>
  <si>
    <t>ホール室　(１室）</t>
  </si>
  <si>
    <t>講座室　(２室）</t>
  </si>
  <si>
    <t>計</t>
  </si>
  <si>
    <t>総　　数</t>
  </si>
  <si>
    <t>大　　人</t>
  </si>
  <si>
    <t>中　　人</t>
  </si>
  <si>
    <t>小　　人</t>
  </si>
  <si>
    <t>幼　　児</t>
  </si>
  <si>
    <t>１日平均</t>
  </si>
  <si>
    <t>総　　数</t>
  </si>
  <si>
    <t>幼　　児</t>
  </si>
  <si>
    <t>１日平均</t>
  </si>
  <si>
    <t>市　　内
小中無料</t>
  </si>
  <si>
    <t>参加者数</t>
  </si>
  <si>
    <t>利用時間数</t>
  </si>
  <si>
    <t>利用率</t>
  </si>
  <si>
    <t>利用者数</t>
  </si>
  <si>
    <t>　資料：生涯学習課　　　（注）幼児は３歳以上小学校就学前の者、小人は小学校の児童及び中学校の生徒、</t>
  </si>
  <si>
    <t>プラネタリウム観覧者数の１日平均＝総数/プラネタリウム投映日数</t>
  </si>
  <si>
    <t xml:space="preserve"> 　　　　　　　　　　　　　 　中人は高等学校の生徒、大人は高等学校の生徒以下の者を除いた者。</t>
  </si>
  <si>
    <t>利用率＝利用時間数/利用可能時間数×100%</t>
  </si>
  <si>
    <t>　　　　　　　　　　　　  　  入館者数には、小中学校授業の引率者、招待者等の無料入場者を含む。</t>
  </si>
  <si>
    <t>7月24日～8月31日まで特別展を開催し、期間中はホール・講座室を終日使用、利用者数は入館者数に含む。</t>
  </si>
  <si>
    <t>　　　　　　　　　　　　　　　入館者数には、プラネタリウム観覧者数を含む。</t>
  </si>
  <si>
    <t>※特別展の利用者については、「中高生」を中人に、「４歳～小学生」を小人に、「３歳以下」を幼児にそれぞれ計上。</t>
  </si>
  <si>
    <t>市内小中無料は平成20年度から区分をなくし、小人に含める。</t>
  </si>
  <si>
    <t>４　公民館の利用状況（平成21年度）</t>
  </si>
  <si>
    <t>区　　　　　分</t>
  </si>
  <si>
    <t>総　　　　数</t>
  </si>
  <si>
    <t>東　　　　部</t>
  </si>
  <si>
    <t>西　　　　部</t>
  </si>
  <si>
    <t>南　　　　部</t>
  </si>
  <si>
    <t>北　　　　部</t>
  </si>
  <si>
    <t>曳　　　　馬</t>
  </si>
  <si>
    <t>富　　　塚</t>
  </si>
  <si>
    <t>佐　鳴　台</t>
  </si>
  <si>
    <t>高　　　台</t>
  </si>
  <si>
    <t>件 数</t>
  </si>
  <si>
    <t>人　員</t>
  </si>
  <si>
    <t>講座・セミナー等</t>
  </si>
  <si>
    <t>貸館状況</t>
  </si>
  <si>
    <t>合　　　　　計</t>
  </si>
  <si>
    <t>県　　　居</t>
  </si>
  <si>
    <t>中　　　部</t>
  </si>
  <si>
    <t>天　　　　竜</t>
  </si>
  <si>
    <t>笠　　　　井</t>
  </si>
  <si>
    <t>積　　　　志</t>
  </si>
  <si>
    <t>長　　　上</t>
  </si>
  <si>
    <t>蒲</t>
  </si>
  <si>
    <t>庄　　　　内</t>
  </si>
  <si>
    <t>伊 　佐　 見</t>
  </si>
  <si>
    <t>和　　　　地</t>
  </si>
  <si>
    <t>篠　　　　原</t>
  </si>
  <si>
    <t>神　 久   呂</t>
  </si>
  <si>
    <t>入　　　　野</t>
  </si>
  <si>
    <t>南　　　　陽</t>
  </si>
  <si>
    <t>新　　　津</t>
  </si>
  <si>
    <t>白　　　脇</t>
  </si>
  <si>
    <t>五　　　島</t>
  </si>
  <si>
    <t>可　　　美</t>
  </si>
  <si>
    <t>都　　　　田</t>
  </si>
  <si>
    <t>三   方   原</t>
  </si>
  <si>
    <t>三　ヶ　日</t>
  </si>
  <si>
    <t>浜　　　名</t>
  </si>
  <si>
    <t>麁　　　玉</t>
  </si>
  <si>
    <t>中　　　瀬</t>
  </si>
  <si>
    <t>北 浜 南 部</t>
  </si>
  <si>
    <t>浜 北 中 央</t>
  </si>
  <si>
    <t>熊</t>
  </si>
  <si>
    <t xml:space="preserve">     -</t>
  </si>
  <si>
    <t>上 阿 多 古</t>
  </si>
  <si>
    <t>下 阿 多 古</t>
  </si>
  <si>
    <t>二　　　俣</t>
  </si>
  <si>
    <t>光　　　明</t>
  </si>
  <si>
    <t>佐久間浦川</t>
  </si>
  <si>
    <t xml:space="preserve">　資料：生涯学習課 </t>
  </si>
  <si>
    <t xml:space="preserve">        -</t>
  </si>
  <si>
    <t>　　　　　　　　　　　　　</t>
  </si>
  <si>
    <t>３　博　物　館　の　状　況</t>
  </si>
  <si>
    <t xml:space="preserve">（単位：点・人） </t>
  </si>
  <si>
    <t>常 設 展 示 資 料 数</t>
  </si>
  <si>
    <t>収　　　蔵　　　資　　　料　　　数</t>
  </si>
  <si>
    <t>実　物</t>
  </si>
  <si>
    <t>模型･複製</t>
  </si>
  <si>
    <t>パネル</t>
  </si>
  <si>
    <t>総　計</t>
  </si>
  <si>
    <t>考　古</t>
  </si>
  <si>
    <t>文　献</t>
  </si>
  <si>
    <t>民　俗</t>
  </si>
  <si>
    <t>その他</t>
  </si>
  <si>
    <t>　資料：博物館　</t>
  </si>
  <si>
    <t>観覧者数</t>
  </si>
  <si>
    <t>132 189</t>
  </si>
  <si>
    <t>２　市立美術館の観覧者数</t>
  </si>
  <si>
    <t>浜　松　市　美　術　館</t>
  </si>
  <si>
    <t xml:space="preserve">（単位：日・人） </t>
  </si>
  <si>
    <t>年　　　度</t>
  </si>
  <si>
    <t>平　　　常　　　展</t>
  </si>
  <si>
    <t>企　　　画　　　展</t>
  </si>
  <si>
    <t>開 催 日 数</t>
  </si>
  <si>
    <t>観覧者総数</t>
  </si>
  <si>
    <t>日　　　数</t>
  </si>
  <si>
    <t>観 覧 者 数</t>
  </si>
  <si>
    <t>　資料：美術館</t>
  </si>
  <si>
    <t>秋　野　不　矩　美　術　館</t>
  </si>
  <si>
    <t>常　　　設　　　展</t>
  </si>
  <si>
    <t>特　　　別　　　展</t>
  </si>
  <si>
    <t>　資料：秋野不矩美術館</t>
  </si>
  <si>
    <t>17　文　　　化</t>
  </si>
  <si>
    <t>１　市立図書館の蔵書数、貸出利用冊数、貸出利用者数</t>
  </si>
  <si>
    <t>行政区</t>
  </si>
  <si>
    <t>区　　　分</t>
  </si>
  <si>
    <t>蔵書数（冊・点）</t>
  </si>
  <si>
    <t>貸出利用冊数（冊・点）</t>
  </si>
  <si>
    <t>貸出利用者数（人）</t>
  </si>
  <si>
    <t>中</t>
  </si>
  <si>
    <t>中央図書館</t>
  </si>
  <si>
    <t>駅前分室</t>
  </si>
  <si>
    <t>城北図書館</t>
  </si>
  <si>
    <t>南図書館</t>
  </si>
  <si>
    <t>西図書館</t>
  </si>
  <si>
    <t>東</t>
  </si>
  <si>
    <t>積志図書館</t>
  </si>
  <si>
    <t>東図書館</t>
  </si>
  <si>
    <t>北図書館</t>
  </si>
  <si>
    <t>南</t>
  </si>
  <si>
    <t>南陽図書館</t>
  </si>
  <si>
    <t>可新図書館</t>
  </si>
  <si>
    <t>西</t>
  </si>
  <si>
    <t>はまゆう図書館</t>
  </si>
  <si>
    <t>浜北</t>
  </si>
  <si>
    <t>浜北図書館</t>
  </si>
  <si>
    <t>天竜</t>
  </si>
  <si>
    <t>雄踏図書館</t>
  </si>
  <si>
    <t>北</t>
  </si>
  <si>
    <t>細江図書館</t>
  </si>
  <si>
    <t>引佐図書館</t>
  </si>
  <si>
    <t>三ヶ日図書館</t>
  </si>
  <si>
    <t>春野図書館</t>
  </si>
  <si>
    <t>佐久間図書館</t>
  </si>
  <si>
    <t>水窪図書館</t>
  </si>
  <si>
    <t>龍山図書館</t>
  </si>
  <si>
    <t>城北自動車文庫</t>
  </si>
  <si>
    <t>天竜自動車文庫</t>
  </si>
  <si>
    <t>引佐自動車文庫</t>
  </si>
  <si>
    <t>公民館（浜北）</t>
  </si>
  <si>
    <t>-</t>
  </si>
  <si>
    <t>公民館（その他）</t>
  </si>
  <si>
    <t>計</t>
  </si>
  <si>
    <t>　資料：中央図書館</t>
  </si>
  <si>
    <t>　（注）蔵書数については平成22年3月31日現在、貸出利用冊数と貸出利用者数については平成21年度の数値を掲載。</t>
  </si>
  <si>
    <t>　　　　天竜自動車文庫と引佐自動車文庫の蔵書数については天竜図書館及び引佐図書館の蔵書数に含む。</t>
  </si>
  <si>
    <t>　　　　公民館（その他）での貸出は図書管理システムで行っていないため貸出利用冊数と貸出利用者数の統計なし。</t>
  </si>
  <si>
    <t>〃</t>
  </si>
  <si>
    <t>〃</t>
  </si>
  <si>
    <t>〃</t>
  </si>
  <si>
    <t>天竜図書館</t>
  </si>
  <si>
    <t>舞阪図書館</t>
  </si>
  <si>
    <t>〃</t>
  </si>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</sst>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numFmt numFmtId="178" formatCode="#\ ##0;&quot;△&quot;#\ ##0"/>
    <numFmt numFmtId="179" formatCode="#\ ##0\ \ \ \ \ ;;#\-\ \ \ \ \ "/>
    <numFmt numFmtId="180" formatCode="#\ ##0\ ;;#\-\ "/>
    <numFmt numFmtId="182" formatCode="#\ ##0\ \ \ ;;#\-\ \ \ "/>
    <numFmt numFmtId="183" formatCode="#\ ###\ ##0\ ;;#\-\ "/>
    <numFmt numFmtId="185" formatCode="#\ ##0\ \ ;;#\-\ \ "/>
    <numFmt numFmtId="186" formatCode="#\ ##0\ \ \ \ \ \ \ ;;#\-\ \ \ \ \ \ \ "/>
    <numFmt numFmtId="187" formatCode="#\ ##0\ &quot;巻&quot;\ ;;#\-\ "/>
    <numFmt numFmtId="191" formatCode="#\ ##0.0\ \ ;;#\-\ \ "/>
    <numFmt numFmtId="194" formatCode="#\ ##0;;#\-"/>
    <numFmt numFmtId="195" formatCode="&quot;(&quot;\ #\ ##0.0&quot;)&quot;;;#\-"/>
    <numFmt numFmtId="197" formatCode="#\ ##0.0\ ;;#\-\ "/>
    <numFmt numFmtId="198" formatCode="#\ ##0\ \ \ "/>
    <numFmt numFmtId="200" formatCode="#\ ##0\ \ \ \ \ \ \ "/>
    <numFmt numFmtId="205" formatCode="0_ "/>
    <numFmt numFmtId="208" formatCode="#\ ###\ ##0\ \ ;;#\-\ \ "/>
    <numFmt numFmtId="213" formatCode="#,##0_);[Red]\(#,##0\)"/>
    <numFmt numFmtId="219" formatCode="&quot;r&quot;\ \ \ ##0.0\ \ ;;#\-\ \ "/>
    <numFmt numFmtId="221" formatCode="0;&quot;△ &quot;0"/>
    <numFmt numFmtId="225" formatCode="#\ ##0\ ;;#\-\ \ \ "/>
    <numFmt numFmtId="226" formatCode="#,##0.0_ ;[Red]\-#,##0.0\ "/>
    <numFmt numFmtId="227" formatCode="0.0_);[Red]\(0.0\)"/>
    <numFmt numFmtId="237" formatCode="&quot;r&quot;\ #\ ###\ "/>
    <numFmt numFmtId="244" formatCode="#\ ###\ ##0\ \ \ \ \ "/>
    <numFmt numFmtId="249" formatCode="#\ ##0;;#\ \ \ \ \ \ \ \ \ \ \ \ \ \ \ \ \ \ \ \ \ \-\ \ \ \ \ "/>
  </numFmts>
  <fonts count="39">
    <font>
      <sz val="11"/>
      <name val="ＭＳ Ｐゴシック"/>
      <family val="3"/>
    </font>
    <font>
      <sz val="6"/>
      <name val="ＭＳ Ｐゴシック"/>
      <family val="3"/>
    </font>
    <font>
      <sz val="9"/>
      <name val="ＭＳ 明朝"/>
      <family val="1"/>
    </font>
    <font>
      <sz val="14"/>
      <name val="ＭＳ 明朝"/>
      <family val="1"/>
    </font>
    <font>
      <sz val="10.5"/>
      <name val="ＭＳ 明朝"/>
      <family val="1"/>
    </font>
    <font>
      <sz val="16"/>
      <name val="ＭＳ 明朝"/>
      <family val="1"/>
    </font>
    <font>
      <b/>
      <sz val="9"/>
      <name val="ＭＳ ゴシック"/>
      <family val="3"/>
    </font>
    <font>
      <u val="single"/>
      <sz val="11"/>
      <color indexed="12"/>
      <name val="ＭＳ Ｐゴシック"/>
      <family val="3"/>
    </font>
    <font>
      <u val="single"/>
      <sz val="11"/>
      <color indexed="36"/>
      <name val="ＭＳ Ｐゴシック"/>
      <family val="3"/>
    </font>
    <font>
      <sz val="9"/>
      <color indexed="10"/>
      <name val="ＭＳ 明朝"/>
      <family val="1"/>
    </font>
    <font>
      <sz val="11"/>
      <name val="ＭＳ 明朝"/>
      <family val="1"/>
    </font>
    <font>
      <b/>
      <sz val="11"/>
      <name val="ＭＳ ゴシック"/>
      <family val="3"/>
    </font>
    <font>
      <sz val="7"/>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6"/>
      <name val="ＭＳ 明朝"/>
      <family val="1"/>
    </font>
    <font>
      <sz val="8.5"/>
      <name val="ＭＳ 明朝"/>
      <family val="1"/>
    </font>
    <font>
      <b/>
      <sz val="8.6"/>
      <name val="ＭＳ ゴシック"/>
      <family val="3"/>
    </font>
    <font>
      <sz val="8"/>
      <name val="ＭＳ 明朝"/>
      <family val="1"/>
    </font>
    <font>
      <sz val="7.3"/>
      <name val="ＭＳ 明朝"/>
      <family val="1"/>
    </font>
    <font>
      <sz val="12"/>
      <name val="ＭＳ 明朝"/>
      <family val="1"/>
    </font>
    <font>
      <b/>
      <sz val="11"/>
      <name val="ＭＳ 明朝"/>
      <family val="1"/>
    </font>
    <font>
      <sz val="21"/>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0" fillId="0" borderId="0">
      <alignment/>
      <protection/>
    </xf>
    <xf numFmtId="0" fontId="0" fillId="0" borderId="0">
      <alignment vertical="center"/>
      <protection/>
    </xf>
    <xf numFmtId="0" fontId="3" fillId="0" borderId="0">
      <alignment/>
      <protection/>
    </xf>
    <xf numFmtId="0" fontId="3" fillId="0" borderId="0">
      <alignment/>
      <protection/>
    </xf>
    <xf numFmtId="0" fontId="8" fillId="0" borderId="0" applyNumberFormat="0" applyFill="0" applyBorder="0" applyAlignment="0" applyProtection="0"/>
    <xf numFmtId="0" fontId="30" fillId="4" borderId="0" applyNumberFormat="0" applyBorder="0" applyAlignment="0" applyProtection="0"/>
  </cellStyleXfs>
  <cellXfs count="399">
    <xf numFmtId="0" fontId="0" fillId="0" borderId="0" xfId="0" applyAlignment="1">
      <alignment/>
    </xf>
    <xf numFmtId="0" fontId="2" fillId="0" borderId="0" xfId="0" applyFont="1" applyAlignment="1">
      <alignment/>
    </xf>
    <xf numFmtId="0" fontId="2" fillId="0" borderId="0" xfId="0" applyFont="1" applyBorder="1" applyAlignment="1">
      <alignment horizontal="center" vertical="center"/>
    </xf>
    <xf numFmtId="49" fontId="4" fillId="0" borderId="0" xfId="64" applyNumberFormat="1" applyFont="1" applyBorder="1" applyAlignment="1" applyProtection="1">
      <alignment vertical="top"/>
      <protection/>
    </xf>
    <xf numFmtId="176" fontId="2" fillId="0" borderId="0" xfId="0" applyNumberFormat="1" applyFont="1" applyBorder="1" applyAlignment="1">
      <alignment horizontal="right" vertical="center"/>
    </xf>
    <xf numFmtId="0" fontId="2" fillId="0" borderId="10" xfId="0" applyFont="1" applyBorder="1" applyAlignment="1">
      <alignment horizontal="center" vertical="center"/>
    </xf>
    <xf numFmtId="49" fontId="2" fillId="0" borderId="0" xfId="0" applyNumberFormat="1" applyFont="1" applyBorder="1" applyAlignment="1">
      <alignment horizontal="right" vertical="center"/>
    </xf>
    <xf numFmtId="49" fontId="2" fillId="0" borderId="0" xfId="0" applyNumberFormat="1" applyFont="1" applyBorder="1" applyAlignment="1">
      <alignment horizontal="lef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xf>
    <xf numFmtId="49" fontId="2" fillId="0" borderId="12" xfId="0" applyNumberFormat="1" applyFont="1" applyBorder="1" applyAlignment="1">
      <alignment horizontal="left" vertic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219" fontId="0" fillId="0" borderId="0" xfId="0" applyNumberFormat="1" applyAlignment="1">
      <alignment/>
    </xf>
    <xf numFmtId="49" fontId="6" fillId="0" borderId="0" xfId="0" applyNumberFormat="1" applyFont="1" applyBorder="1" applyAlignment="1">
      <alignment horizontal="center" vertical="center"/>
    </xf>
    <xf numFmtId="49" fontId="6" fillId="0" borderId="12" xfId="0" applyNumberFormat="1" applyFont="1" applyBorder="1" applyAlignment="1">
      <alignment horizontal="center" vertical="center"/>
    </xf>
    <xf numFmtId="191" fontId="2" fillId="0" borderId="0" xfId="0" applyNumberFormat="1"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2" fillId="0" borderId="0"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49" fontId="2" fillId="0" borderId="13" xfId="0" applyNumberFormat="1" applyFont="1" applyBorder="1" applyAlignment="1">
      <alignment horizontal="center" vertical="center"/>
    </xf>
    <xf numFmtId="0" fontId="2" fillId="0" borderId="15" xfId="0" applyFont="1" applyBorder="1" applyAlignment="1">
      <alignment horizontal="center" vertical="center"/>
    </xf>
    <xf numFmtId="49" fontId="5" fillId="0" borderId="0" xfId="0" applyNumberFormat="1" applyFont="1" applyBorder="1" applyAlignment="1">
      <alignment horizontal="center"/>
    </xf>
    <xf numFmtId="191" fontId="6" fillId="0" borderId="0" xfId="0" applyNumberFormat="1" applyFont="1" applyBorder="1" applyAlignment="1">
      <alignment vertical="center"/>
    </xf>
    <xf numFmtId="208" fontId="2" fillId="0" borderId="0" xfId="0" applyNumberFormat="1" applyFont="1" applyBorder="1" applyAlignment="1">
      <alignment vertical="center"/>
    </xf>
    <xf numFmtId="191" fontId="6" fillId="0" borderId="0" xfId="0" applyNumberFormat="1" applyFont="1" applyBorder="1" applyAlignment="1">
      <alignment vertical="center"/>
    </xf>
    <xf numFmtId="191" fontId="2" fillId="0" borderId="0" xfId="0" applyNumberFormat="1" applyFont="1" applyBorder="1" applyAlignment="1">
      <alignment vertical="center"/>
    </xf>
    <xf numFmtId="208" fontId="6" fillId="0" borderId="0" xfId="0" applyNumberFormat="1" applyFont="1" applyBorder="1" applyAlignment="1">
      <alignment vertical="center"/>
    </xf>
    <xf numFmtId="49" fontId="5" fillId="0" borderId="0" xfId="0" applyNumberFormat="1" applyFont="1"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49" fontId="2" fillId="0" borderId="18"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49" fontId="2" fillId="0" borderId="0" xfId="0" applyNumberFormat="1" applyFont="1" applyBorder="1" applyAlignment="1">
      <alignment horizontal="center" vertical="center"/>
    </xf>
    <xf numFmtId="49" fontId="2" fillId="0" borderId="12" xfId="0" applyNumberFormat="1" applyFont="1" applyBorder="1" applyAlignment="1">
      <alignment horizontal="center" vertical="center"/>
    </xf>
    <xf numFmtId="186" fontId="2" fillId="0" borderId="0" xfId="0" applyNumberFormat="1" applyFont="1" applyBorder="1" applyAlignment="1">
      <alignment vertical="center"/>
    </xf>
    <xf numFmtId="0" fontId="2" fillId="0" borderId="0" xfId="0" applyFont="1" applyBorder="1" applyAlignment="1">
      <alignment vertical="center"/>
    </xf>
    <xf numFmtId="213" fontId="2" fillId="0" borderId="0" xfId="0" applyNumberFormat="1" applyFont="1" applyBorder="1" applyAlignment="1">
      <alignment vertical="center"/>
    </xf>
    <xf numFmtId="186" fontId="2" fillId="0" borderId="19" xfId="0" applyNumberFormat="1" applyFont="1" applyBorder="1" applyAlignment="1">
      <alignment vertical="center"/>
    </xf>
    <xf numFmtId="0" fontId="2" fillId="0" borderId="10" xfId="0" applyFont="1" applyBorder="1" applyAlignment="1">
      <alignment vertical="center"/>
    </xf>
    <xf numFmtId="186" fontId="2" fillId="0" borderId="10" xfId="0" applyNumberFormat="1" applyFont="1" applyBorder="1" applyAlignment="1">
      <alignment vertical="center"/>
    </xf>
    <xf numFmtId="49" fontId="6" fillId="0" borderId="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2" fillId="0" borderId="0" xfId="61" applyNumberFormat="1" applyFont="1" applyBorder="1" applyAlignment="1">
      <alignment horizontal="center" vertical="center"/>
      <protection/>
    </xf>
    <xf numFmtId="0" fontId="2" fillId="0" borderId="0" xfId="61" applyFont="1" applyBorder="1" applyAlignment="1">
      <alignment horizontal="center" vertical="center"/>
      <protection/>
    </xf>
    <xf numFmtId="0" fontId="0" fillId="0" borderId="0" xfId="62">
      <alignment vertical="center"/>
      <protection/>
    </xf>
    <xf numFmtId="0" fontId="10" fillId="0" borderId="0" xfId="61" applyFont="1">
      <alignment/>
      <protection/>
    </xf>
    <xf numFmtId="49" fontId="5" fillId="0" borderId="0" xfId="64" applyNumberFormat="1" applyFont="1" applyBorder="1" applyAlignment="1" applyProtection="1">
      <alignment horizontal="center"/>
      <protection/>
    </xf>
    <xf numFmtId="49" fontId="5" fillId="0" borderId="0" xfId="64" applyNumberFormat="1" applyFont="1" applyBorder="1" applyAlignment="1" applyProtection="1">
      <alignment horizontal="center"/>
      <protection/>
    </xf>
    <xf numFmtId="49" fontId="2" fillId="0" borderId="0" xfId="64" applyNumberFormat="1" applyFont="1" applyAlignment="1" applyProtection="1">
      <alignment vertical="center"/>
      <protection/>
    </xf>
    <xf numFmtId="0" fontId="3" fillId="0" borderId="0" xfId="64">
      <alignment/>
      <protection/>
    </xf>
    <xf numFmtId="0" fontId="2" fillId="0" borderId="0" xfId="62" applyFont="1">
      <alignment vertical="center"/>
      <protection/>
    </xf>
    <xf numFmtId="0" fontId="2" fillId="0" borderId="0" xfId="61" applyFont="1">
      <alignment/>
      <protection/>
    </xf>
    <xf numFmtId="0" fontId="2" fillId="0" borderId="10" xfId="63" applyFont="1" applyBorder="1" applyAlignment="1" applyProtection="1">
      <alignment horizontal="right" vertical="center"/>
      <protection/>
    </xf>
    <xf numFmtId="49" fontId="2" fillId="0" borderId="20" xfId="61" applyNumberFormat="1" applyFont="1" applyBorder="1" applyAlignment="1">
      <alignment horizontal="distributed" vertical="center"/>
      <protection/>
    </xf>
    <xf numFmtId="49" fontId="2" fillId="0" borderId="18" xfId="61" applyNumberFormat="1" applyFont="1" applyBorder="1" applyAlignment="1">
      <alignment horizontal="distributed" vertical="center"/>
      <protection/>
    </xf>
    <xf numFmtId="49" fontId="2" fillId="0" borderId="16" xfId="61" applyNumberFormat="1" applyFont="1" applyBorder="1" applyAlignment="1">
      <alignment horizontal="center" vertical="center"/>
      <protection/>
    </xf>
    <xf numFmtId="0" fontId="2" fillId="0" borderId="16" xfId="61" applyFont="1" applyBorder="1" applyAlignment="1">
      <alignment horizontal="distributed" vertical="center"/>
      <protection/>
    </xf>
    <xf numFmtId="0" fontId="2" fillId="0" borderId="16" xfId="61" applyFont="1" applyBorder="1" applyAlignment="1">
      <alignment horizontal="center" vertical="center"/>
      <protection/>
    </xf>
    <xf numFmtId="0" fontId="2" fillId="0" borderId="21" xfId="62" applyFont="1" applyBorder="1" applyAlignment="1">
      <alignment horizontal="distributed" vertical="center" indent="7"/>
      <protection/>
    </xf>
    <xf numFmtId="0" fontId="2" fillId="0" borderId="22" xfId="62" applyFont="1" applyBorder="1" applyAlignment="1">
      <alignment horizontal="distributed" vertical="center" indent="7"/>
      <protection/>
    </xf>
    <xf numFmtId="0" fontId="4" fillId="0" borderId="0" xfId="61" applyFont="1">
      <alignment/>
      <protection/>
    </xf>
    <xf numFmtId="49" fontId="2" fillId="0" borderId="23" xfId="61" applyNumberFormat="1" applyFont="1" applyBorder="1" applyAlignment="1">
      <alignment horizontal="distributed" vertical="center"/>
      <protection/>
    </xf>
    <xf numFmtId="49" fontId="2" fillId="0" borderId="15" xfId="61" applyNumberFormat="1" applyFont="1" applyBorder="1" applyAlignment="1">
      <alignment horizontal="distributed" vertical="center"/>
      <protection/>
    </xf>
    <xf numFmtId="49" fontId="2" fillId="0" borderId="13" xfId="61" applyNumberFormat="1" applyFont="1" applyBorder="1" applyAlignment="1">
      <alignment horizontal="center" vertical="center"/>
      <protection/>
    </xf>
    <xf numFmtId="0" fontId="2" fillId="0" borderId="13" xfId="61" applyFont="1" applyBorder="1" applyAlignment="1">
      <alignment horizontal="distributed" vertical="center"/>
      <protection/>
    </xf>
    <xf numFmtId="0" fontId="2" fillId="0" borderId="13" xfId="61" applyFont="1" applyBorder="1" applyAlignment="1">
      <alignment horizontal="center" vertical="center"/>
      <protection/>
    </xf>
    <xf numFmtId="0" fontId="2" fillId="0" borderId="24" xfId="62" applyFont="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49" fontId="2" fillId="0" borderId="26" xfId="61" applyNumberFormat="1" applyFont="1" applyBorder="1" applyAlignment="1">
      <alignment horizontal="center" vertical="center"/>
      <protection/>
    </xf>
    <xf numFmtId="49" fontId="2" fillId="0" borderId="27" xfId="61" applyNumberFormat="1" applyFont="1" applyBorder="1" applyAlignment="1">
      <alignment horizontal="center" vertical="center"/>
      <protection/>
    </xf>
    <xf numFmtId="49" fontId="2" fillId="0" borderId="28" xfId="61" applyNumberFormat="1" applyFont="1" applyBorder="1" applyAlignment="1">
      <alignment horizontal="center" vertical="center"/>
      <protection/>
    </xf>
    <xf numFmtId="221" fontId="2" fillId="0" borderId="29" xfId="61" applyNumberFormat="1" applyFont="1" applyBorder="1" applyAlignment="1">
      <alignment horizontal="right" vertical="center" indent="2"/>
      <protection/>
    </xf>
    <xf numFmtId="221" fontId="2" fillId="0" borderId="0" xfId="61" applyNumberFormat="1" applyFont="1" applyBorder="1" applyAlignment="1">
      <alignment horizontal="right" vertical="center" indent="2"/>
      <protection/>
    </xf>
    <xf numFmtId="0" fontId="2" fillId="0" borderId="26" xfId="62" applyFont="1" applyBorder="1">
      <alignment vertical="center"/>
      <protection/>
    </xf>
    <xf numFmtId="0" fontId="2" fillId="0" borderId="26" xfId="61" applyFont="1" applyBorder="1">
      <alignment/>
      <protection/>
    </xf>
    <xf numFmtId="49" fontId="2" fillId="0" borderId="0" xfId="61" applyNumberFormat="1" applyFont="1" applyBorder="1" applyAlignment="1">
      <alignment horizontal="distributed" vertical="center"/>
      <protection/>
    </xf>
    <xf numFmtId="49" fontId="2" fillId="0" borderId="12" xfId="61" applyNumberFormat="1" applyFont="1" applyBorder="1" applyAlignment="1">
      <alignment horizontal="distributed" vertical="center"/>
      <protection/>
    </xf>
    <xf numFmtId="0" fontId="2" fillId="0" borderId="30" xfId="62" applyFont="1" applyBorder="1" applyAlignment="1">
      <alignment horizontal="distributed" vertical="center"/>
      <protection/>
    </xf>
    <xf numFmtId="185" fontId="2" fillId="0" borderId="0" xfId="62" applyNumberFormat="1" applyFont="1" applyBorder="1" applyAlignment="1">
      <alignment vertical="center"/>
      <protection/>
    </xf>
    <xf numFmtId="185" fontId="2" fillId="0" borderId="0" xfId="61" applyNumberFormat="1" applyFont="1" applyAlignment="1">
      <alignment/>
      <protection/>
    </xf>
    <xf numFmtId="0" fontId="2" fillId="0" borderId="24" xfId="62" applyFont="1" applyBorder="1" applyAlignment="1">
      <alignment horizontal="distributed" vertical="center"/>
      <protection/>
    </xf>
    <xf numFmtId="0" fontId="2" fillId="0" borderId="12" xfId="62" applyFont="1" applyBorder="1" applyAlignment="1">
      <alignment horizontal="center" vertical="center"/>
      <protection/>
    </xf>
    <xf numFmtId="0" fontId="2" fillId="0" borderId="13" xfId="62" applyFont="1" applyBorder="1" applyAlignment="1">
      <alignment horizontal="center" vertical="center"/>
      <protection/>
    </xf>
    <xf numFmtId="0" fontId="2" fillId="0" borderId="13" xfId="62" applyFont="1" applyBorder="1" applyAlignment="1">
      <alignment horizontal="distributed" vertical="center"/>
      <protection/>
    </xf>
    <xf numFmtId="0" fontId="2" fillId="0" borderId="24" xfId="62" applyFont="1" applyBorder="1" applyAlignment="1">
      <alignment horizontal="center" vertical="center"/>
      <protection/>
    </xf>
    <xf numFmtId="0" fontId="2" fillId="0" borderId="24" xfId="62" applyFont="1" applyBorder="1" applyAlignment="1">
      <alignment horizontal="center" vertical="center" wrapText="1"/>
      <protection/>
    </xf>
    <xf numFmtId="0" fontId="2" fillId="0" borderId="15" xfId="62" applyFont="1" applyBorder="1" applyAlignment="1">
      <alignment horizontal="center" vertical="center"/>
      <protection/>
    </xf>
    <xf numFmtId="0" fontId="2" fillId="0" borderId="27" xfId="62" applyFont="1" applyBorder="1" applyAlignment="1">
      <alignment horizontal="center" vertical="center" wrapText="1"/>
      <protection/>
    </xf>
    <xf numFmtId="0" fontId="2" fillId="0" borderId="12" xfId="62" applyFont="1" applyBorder="1" applyAlignment="1">
      <alignment horizontal="center" vertical="center" wrapText="1"/>
      <protection/>
    </xf>
    <xf numFmtId="0" fontId="2" fillId="0" borderId="24" xfId="58" applyNumberFormat="1" applyFont="1" applyBorder="1" applyAlignment="1">
      <alignment horizontal="center" vertical="center"/>
    </xf>
    <xf numFmtId="0" fontId="2" fillId="0" borderId="15" xfId="62" applyFont="1" applyBorder="1" applyAlignment="1">
      <alignment horizontal="center" vertical="center" wrapText="1"/>
      <protection/>
    </xf>
    <xf numFmtId="0" fontId="2" fillId="0" borderId="28" xfId="62" applyFont="1" applyBorder="1" applyAlignment="1">
      <alignment horizontal="center" vertical="center" wrapText="1"/>
      <protection/>
    </xf>
    <xf numFmtId="0" fontId="2" fillId="0" borderId="28" xfId="62" applyFont="1" applyBorder="1" applyAlignment="1">
      <alignment horizontal="distributed" vertical="center"/>
      <protection/>
    </xf>
    <xf numFmtId="49" fontId="2" fillId="0" borderId="11" xfId="61" applyNumberFormat="1" applyFont="1" applyBorder="1">
      <alignment/>
      <protection/>
    </xf>
    <xf numFmtId="49" fontId="2" fillId="0" borderId="10" xfId="61" applyNumberFormat="1" applyFont="1" applyBorder="1">
      <alignment/>
      <protection/>
    </xf>
    <xf numFmtId="0" fontId="2" fillId="0" borderId="19" xfId="61" applyFont="1" applyBorder="1">
      <alignment/>
      <protection/>
    </xf>
    <xf numFmtId="0" fontId="2" fillId="0" borderId="10" xfId="61" applyFont="1" applyBorder="1">
      <alignment/>
      <protection/>
    </xf>
    <xf numFmtId="0" fontId="13" fillId="0" borderId="10" xfId="62" applyFont="1" applyBorder="1">
      <alignment vertical="center"/>
      <protection/>
    </xf>
    <xf numFmtId="0" fontId="10" fillId="0" borderId="10" xfId="61" applyFont="1" applyBorder="1">
      <alignment/>
      <protection/>
    </xf>
    <xf numFmtId="0" fontId="2" fillId="0" borderId="0" xfId="63" applyFont="1" applyBorder="1" applyAlignment="1" applyProtection="1">
      <alignment/>
      <protection/>
    </xf>
    <xf numFmtId="49" fontId="2" fillId="0" borderId="0" xfId="61" applyNumberFormat="1" applyFont="1">
      <alignment/>
      <protection/>
    </xf>
    <xf numFmtId="0" fontId="13" fillId="0" borderId="0" xfId="62" applyFont="1">
      <alignment vertical="center"/>
      <protection/>
    </xf>
    <xf numFmtId="49" fontId="4" fillId="0" borderId="0" xfId="64" applyNumberFormat="1" applyFont="1" applyAlignment="1" applyProtection="1">
      <alignment horizontal="right" vertical="top"/>
      <protection/>
    </xf>
    <xf numFmtId="0" fontId="2" fillId="0" borderId="0" xfId="0" applyFont="1" applyBorder="1" applyAlignment="1">
      <alignment horizontal="righ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1"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200" fontId="2" fillId="0" borderId="0" xfId="0" applyNumberFormat="1" applyFont="1" applyBorder="1" applyAlignment="1">
      <alignment vertical="center"/>
    </xf>
    <xf numFmtId="186" fontId="2" fillId="0" borderId="29" xfId="0" applyNumberFormat="1" applyFont="1" applyBorder="1" applyAlignment="1">
      <alignment vertical="center"/>
    </xf>
    <xf numFmtId="200" fontId="2" fillId="0" borderId="29" xfId="0" applyNumberFormat="1" applyFont="1" applyBorder="1" applyAlignment="1">
      <alignment vertical="center"/>
    </xf>
    <xf numFmtId="200" fontId="6" fillId="0" borderId="29" xfId="0" applyNumberFormat="1" applyFont="1" applyBorder="1" applyAlignment="1">
      <alignment vertical="center"/>
    </xf>
    <xf numFmtId="200" fontId="6" fillId="0" borderId="0" xfId="0" applyNumberFormat="1" applyFont="1" applyBorder="1" applyAlignment="1">
      <alignment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200" fontId="2" fillId="0" borderId="10" xfId="0" applyNumberFormat="1" applyFont="1" applyBorder="1" applyAlignment="1">
      <alignment vertical="center"/>
    </xf>
    <xf numFmtId="0" fontId="0" fillId="0" borderId="0" xfId="0" applyBorder="1" applyAlignment="1">
      <alignment/>
    </xf>
    <xf numFmtId="49" fontId="4" fillId="0" borderId="0" xfId="64" applyNumberFormat="1" applyFont="1" applyBorder="1" applyAlignment="1" applyProtection="1">
      <alignment horizontal="right" vertical="top"/>
      <protection/>
    </xf>
    <xf numFmtId="0" fontId="2" fillId="0" borderId="0" xfId="0" applyFont="1" applyBorder="1" applyAlignment="1">
      <alignment horizontal="center"/>
    </xf>
    <xf numFmtId="176" fontId="2" fillId="0" borderId="0" xfId="0" applyNumberFormat="1" applyFont="1" applyBorder="1" applyAlignment="1">
      <alignment horizontal="center" vertical="center"/>
    </xf>
    <xf numFmtId="0" fontId="2" fillId="0" borderId="10" xfId="0" applyFont="1" applyBorder="1" applyAlignment="1">
      <alignment horizontal="right" vertical="center"/>
    </xf>
    <xf numFmtId="176" fontId="2" fillId="0" borderId="18"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22" xfId="0" applyNumberFormat="1" applyFont="1" applyBorder="1" applyAlignment="1">
      <alignment horizontal="center" vertical="center"/>
    </xf>
    <xf numFmtId="0" fontId="2" fillId="0" borderId="31" xfId="0" applyFont="1" applyBorder="1" applyAlignment="1">
      <alignment horizontal="center" vertical="center" wrapText="1"/>
    </xf>
    <xf numFmtId="176" fontId="2" fillId="0" borderId="12" xfId="0" applyNumberFormat="1" applyFont="1" applyBorder="1" applyAlignment="1">
      <alignment horizontal="center" vertical="center"/>
    </xf>
    <xf numFmtId="176" fontId="2" fillId="0" borderId="30" xfId="0" applyNumberFormat="1" applyFont="1" applyBorder="1" applyAlignment="1">
      <alignment horizontal="center" vertical="center"/>
    </xf>
    <xf numFmtId="176" fontId="2" fillId="0" borderId="28" xfId="0" applyNumberFormat="1" applyFont="1" applyBorder="1" applyAlignment="1">
      <alignment horizontal="center" vertical="center"/>
    </xf>
    <xf numFmtId="176" fontId="2" fillId="0" borderId="28" xfId="0" applyNumberFormat="1" applyFont="1" applyBorder="1" applyAlignment="1">
      <alignment horizontal="center"/>
    </xf>
    <xf numFmtId="176" fontId="2" fillId="0" borderId="34" xfId="0" applyNumberFormat="1" applyFont="1" applyBorder="1" applyAlignment="1">
      <alignment horizontal="center"/>
    </xf>
    <xf numFmtId="0" fontId="2" fillId="0" borderId="28" xfId="0" applyFont="1" applyBorder="1" applyAlignment="1">
      <alignment horizontal="center"/>
    </xf>
    <xf numFmtId="0" fontId="2" fillId="0" borderId="34" xfId="0" applyFont="1" applyBorder="1" applyAlignment="1">
      <alignment horizontal="center"/>
    </xf>
    <xf numFmtId="176" fontId="2" fillId="0" borderId="15"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13" xfId="0" applyNumberFormat="1" applyFont="1" applyBorder="1" applyAlignment="1">
      <alignment horizontal="center" vertical="top"/>
    </xf>
    <xf numFmtId="176" fontId="2" fillId="0" borderId="14" xfId="0" applyNumberFormat="1"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176" fontId="2" fillId="0" borderId="26" xfId="0" applyNumberFormat="1" applyFont="1" applyBorder="1" applyAlignment="1">
      <alignment horizontal="center" vertical="center"/>
    </xf>
    <xf numFmtId="176" fontId="2" fillId="0" borderId="27" xfId="0" applyNumberFormat="1" applyFont="1" applyBorder="1" applyAlignment="1">
      <alignment horizontal="center" vertical="center"/>
    </xf>
    <xf numFmtId="195" fontId="2" fillId="0" borderId="0" xfId="0" applyNumberFormat="1" applyFont="1" applyBorder="1" applyAlignment="1">
      <alignment vertical="center"/>
    </xf>
    <xf numFmtId="194" fontId="31" fillId="0" borderId="0" xfId="0" applyNumberFormat="1" applyFont="1" applyBorder="1" applyAlignment="1">
      <alignment vertical="center" shrinkToFit="1"/>
    </xf>
    <xf numFmtId="195" fontId="31" fillId="0" borderId="0" xfId="0" applyNumberFormat="1" applyFont="1" applyBorder="1" applyAlignment="1">
      <alignment horizontal="center" vertical="center"/>
    </xf>
    <xf numFmtId="194" fontId="31" fillId="0" borderId="0" xfId="0" applyNumberFormat="1" applyFont="1" applyBorder="1" applyAlignment="1">
      <alignment vertical="center" shrinkToFit="1"/>
    </xf>
    <xf numFmtId="194" fontId="31" fillId="0" borderId="0" xfId="0" applyNumberFormat="1" applyFont="1" applyBorder="1" applyAlignment="1">
      <alignment vertical="center"/>
    </xf>
    <xf numFmtId="0" fontId="31" fillId="0" borderId="0" xfId="0" applyFont="1" applyBorder="1" applyAlignment="1">
      <alignment horizontal="center" vertical="center"/>
    </xf>
    <xf numFmtId="194" fontId="31" fillId="0" borderId="0" xfId="0" applyNumberFormat="1" applyFont="1" applyBorder="1" applyAlignment="1">
      <alignment vertical="center"/>
    </xf>
    <xf numFmtId="195" fontId="31" fillId="0" borderId="29" xfId="0" applyNumberFormat="1" applyFont="1" applyBorder="1" applyAlignment="1">
      <alignment vertical="center"/>
    </xf>
    <xf numFmtId="195" fontId="31" fillId="0" borderId="0" xfId="0" applyNumberFormat="1" applyFont="1" applyBorder="1" applyAlignment="1">
      <alignment vertical="center"/>
    </xf>
    <xf numFmtId="194" fontId="32" fillId="0" borderId="0" xfId="0" applyNumberFormat="1" applyFont="1" applyBorder="1" applyAlignment="1">
      <alignment vertical="center" shrinkToFit="1"/>
    </xf>
    <xf numFmtId="0" fontId="31" fillId="0" borderId="0" xfId="0" applyFont="1" applyBorder="1" applyAlignment="1">
      <alignment horizontal="center" vertical="center"/>
    </xf>
    <xf numFmtId="177" fontId="31" fillId="0" borderId="0" xfId="0" applyNumberFormat="1" applyFont="1" applyBorder="1" applyAlignment="1">
      <alignment vertical="center"/>
    </xf>
    <xf numFmtId="0" fontId="31" fillId="0" borderId="0" xfId="0" applyFont="1" applyBorder="1" applyAlignment="1">
      <alignment vertical="center"/>
    </xf>
    <xf numFmtId="195" fontId="31" fillId="0" borderId="0" xfId="0" applyNumberFormat="1" applyFont="1" applyBorder="1" applyAlignment="1">
      <alignment horizontal="center" vertical="center"/>
    </xf>
    <xf numFmtId="194" fontId="33" fillId="0" borderId="0" xfId="0" applyNumberFormat="1" applyFont="1" applyBorder="1" applyAlignment="1">
      <alignment vertical="center" shrinkToFit="1"/>
    </xf>
    <xf numFmtId="195" fontId="33" fillId="0" borderId="0" xfId="0" applyNumberFormat="1" applyFont="1" applyBorder="1" applyAlignment="1">
      <alignment horizontal="center" vertical="center"/>
    </xf>
    <xf numFmtId="194" fontId="33" fillId="0" borderId="0" xfId="0" applyNumberFormat="1" applyFont="1" applyBorder="1" applyAlignment="1">
      <alignment vertical="center" shrinkToFit="1"/>
    </xf>
    <xf numFmtId="194" fontId="33" fillId="0" borderId="0" xfId="0" applyNumberFormat="1" applyFont="1" applyBorder="1" applyAlignment="1">
      <alignment vertical="center"/>
    </xf>
    <xf numFmtId="195" fontId="33" fillId="0" borderId="0" xfId="0" applyNumberFormat="1" applyFont="1" applyBorder="1" applyAlignment="1">
      <alignment horizontal="center" vertical="center"/>
    </xf>
    <xf numFmtId="0" fontId="33" fillId="0" borderId="0" xfId="0" applyFont="1" applyBorder="1" applyAlignment="1">
      <alignment horizontal="center" vertical="center"/>
    </xf>
    <xf numFmtId="194" fontId="33" fillId="0" borderId="0" xfId="0" applyNumberFormat="1" applyFont="1" applyBorder="1" applyAlignment="1">
      <alignment vertical="center"/>
    </xf>
    <xf numFmtId="0" fontId="33" fillId="0" borderId="0" xfId="0" applyFont="1" applyBorder="1" applyAlignment="1">
      <alignment vertical="center"/>
    </xf>
    <xf numFmtId="195" fontId="33" fillId="0" borderId="29" xfId="0" applyNumberFormat="1" applyFont="1" applyBorder="1" applyAlignment="1">
      <alignment vertical="center"/>
    </xf>
    <xf numFmtId="195" fontId="33" fillId="0" borderId="0" xfId="0" applyNumberFormat="1" applyFont="1" applyBorder="1" applyAlignment="1">
      <alignment vertical="center"/>
    </xf>
    <xf numFmtId="195" fontId="33" fillId="0" borderId="0" xfId="0" applyNumberFormat="1" applyFont="1" applyBorder="1" applyAlignment="1">
      <alignment horizontal="right" vertical="center"/>
    </xf>
    <xf numFmtId="194" fontId="0" fillId="0" borderId="0" xfId="0" applyNumberFormat="1" applyAlignment="1">
      <alignment/>
    </xf>
    <xf numFmtId="178" fontId="34" fillId="0" borderId="10" xfId="0" applyNumberFormat="1" applyFont="1" applyBorder="1" applyAlignment="1">
      <alignment horizontal="center" vertical="center"/>
    </xf>
    <xf numFmtId="178" fontId="34" fillId="0" borderId="11" xfId="0" applyNumberFormat="1" applyFont="1" applyBorder="1" applyAlignment="1">
      <alignment horizontal="center" vertical="center"/>
    </xf>
    <xf numFmtId="195" fontId="2" fillId="0" borderId="19" xfId="0" applyNumberFormat="1" applyFont="1" applyBorder="1" applyAlignment="1">
      <alignment vertical="center"/>
    </xf>
    <xf numFmtId="195" fontId="2" fillId="0" borderId="10" xfId="0" applyNumberFormat="1" applyFont="1" applyBorder="1" applyAlignment="1">
      <alignment vertical="center"/>
    </xf>
    <xf numFmtId="178" fontId="2" fillId="0" borderId="0" xfId="0" applyNumberFormat="1" applyFont="1" applyBorder="1" applyAlignment="1">
      <alignment horizontal="center" vertical="center"/>
    </xf>
    <xf numFmtId="49" fontId="2" fillId="0" borderId="0" xfId="0" applyNumberFormat="1"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180" fontId="2" fillId="0" borderId="0" xfId="0" applyNumberFormat="1" applyFont="1" applyBorder="1" applyAlignment="1">
      <alignment vertical="center"/>
    </xf>
    <xf numFmtId="180" fontId="6" fillId="0" borderId="0" xfId="0" applyNumberFormat="1" applyFont="1" applyBorder="1" applyAlignment="1">
      <alignment vertical="center"/>
    </xf>
    <xf numFmtId="179" fontId="2" fillId="0" borderId="0" xfId="0" applyNumberFormat="1" applyFont="1" applyAlignment="1">
      <alignment/>
    </xf>
    <xf numFmtId="49" fontId="2" fillId="0" borderId="20" xfId="0" applyNumberFormat="1" applyFont="1" applyBorder="1" applyAlignment="1">
      <alignment horizontal="center" vertical="center"/>
    </xf>
    <xf numFmtId="0" fontId="0" fillId="0" borderId="18" xfId="0" applyBorder="1" applyAlignment="1">
      <alignment horizontal="center" vertical="center"/>
    </xf>
    <xf numFmtId="0" fontId="32" fillId="0" borderId="17" xfId="0" applyFont="1" applyBorder="1" applyAlignment="1">
      <alignment horizontal="distributed" vertical="center" wrapText="1"/>
    </xf>
    <xf numFmtId="0" fontId="0" fillId="0" borderId="23" xfId="0" applyBorder="1" applyAlignment="1">
      <alignment horizontal="center" vertical="center"/>
    </xf>
    <xf numFmtId="0" fontId="0" fillId="0" borderId="15" xfId="0" applyBorder="1" applyAlignment="1">
      <alignment horizontal="center" vertical="center"/>
    </xf>
    <xf numFmtId="0" fontId="2" fillId="0" borderId="23" xfId="0" applyFont="1" applyBorder="1" applyAlignment="1">
      <alignment horizontal="center" vertical="center"/>
    </xf>
    <xf numFmtId="176" fontId="2" fillId="0" borderId="13" xfId="0" applyNumberFormat="1" applyFont="1" applyBorder="1" applyAlignment="1">
      <alignment horizontal="center" vertical="center"/>
    </xf>
    <xf numFmtId="0" fontId="32" fillId="0" borderId="14" xfId="0" applyFont="1" applyBorder="1" applyAlignment="1">
      <alignment horizontal="distributed" vertical="center" wrapText="1"/>
    </xf>
    <xf numFmtId="49" fontId="2" fillId="0" borderId="29" xfId="0" applyNumberFormat="1" applyFont="1" applyBorder="1" applyAlignment="1">
      <alignment horizontal="center" vertical="center"/>
    </xf>
    <xf numFmtId="182" fontId="2" fillId="0" borderId="29" xfId="0" applyNumberFormat="1" applyFont="1" applyBorder="1" applyAlignment="1">
      <alignment vertical="center"/>
    </xf>
    <xf numFmtId="182" fontId="2" fillId="0" borderId="0" xfId="0" applyNumberFormat="1" applyFont="1" applyBorder="1" applyAlignment="1">
      <alignment vertical="center"/>
    </xf>
    <xf numFmtId="182" fontId="6" fillId="0" borderId="29" xfId="0" applyNumberFormat="1" applyFont="1" applyBorder="1" applyAlignment="1">
      <alignment vertical="center"/>
    </xf>
    <xf numFmtId="182" fontId="6" fillId="0" borderId="0" xfId="0" applyNumberFormat="1" applyFont="1" applyBorder="1" applyAlignment="1">
      <alignment vertical="center"/>
    </xf>
    <xf numFmtId="225" fontId="2" fillId="0" borderId="0" xfId="0" applyNumberFormat="1" applyFont="1" applyBorder="1" applyAlignment="1">
      <alignment horizontal="right" vertical="center"/>
    </xf>
    <xf numFmtId="49" fontId="2" fillId="0" borderId="10"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0" fillId="0" borderId="0" xfId="0" applyFont="1" applyBorder="1" applyAlignment="1">
      <alignment horizontal="right" vertical="center"/>
    </xf>
    <xf numFmtId="177" fontId="2" fillId="0" borderId="0" xfId="0" applyNumberFormat="1" applyFont="1" applyBorder="1" applyAlignment="1">
      <alignment horizontal="center" vertical="center"/>
    </xf>
    <xf numFmtId="49" fontId="2" fillId="0" borderId="0" xfId="0" applyNumberFormat="1" applyFont="1" applyAlignment="1">
      <alignment/>
    </xf>
    <xf numFmtId="49" fontId="2" fillId="0" borderId="32" xfId="0" applyNumberFormat="1" applyFont="1" applyBorder="1" applyAlignment="1">
      <alignment horizontal="center" vertical="center"/>
    </xf>
    <xf numFmtId="49" fontId="2" fillId="0" borderId="23" xfId="0" applyNumberFormat="1" applyFont="1" applyBorder="1" applyAlignment="1">
      <alignment horizontal="center" vertical="center"/>
    </xf>
    <xf numFmtId="182" fontId="2" fillId="0" borderId="0" xfId="0" applyNumberFormat="1" applyFont="1" applyBorder="1" applyAlignment="1">
      <alignment vertical="center"/>
    </xf>
    <xf numFmtId="182" fontId="6" fillId="0" borderId="0" xfId="0" applyNumberFormat="1" applyFont="1" applyBorder="1" applyAlignment="1">
      <alignment vertical="center"/>
    </xf>
    <xf numFmtId="182" fontId="2" fillId="0" borderId="19" xfId="0" applyNumberFormat="1" applyFont="1" applyBorder="1" applyAlignment="1">
      <alignment vertical="center"/>
    </xf>
    <xf numFmtId="182" fontId="2" fillId="0" borderId="10" xfId="0" applyNumberFormat="1" applyFont="1" applyBorder="1" applyAlignment="1">
      <alignment vertical="center"/>
    </xf>
    <xf numFmtId="182" fontId="2" fillId="0" borderId="10" xfId="0" applyNumberFormat="1" applyFont="1" applyBorder="1" applyAlignment="1">
      <alignment vertical="center"/>
    </xf>
    <xf numFmtId="0" fontId="2" fillId="0" borderId="35" xfId="0" applyFont="1" applyBorder="1" applyAlignment="1">
      <alignment horizontal="center" vertical="center"/>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182" fontId="2" fillId="0" borderId="29" xfId="0" applyNumberFormat="1" applyFont="1" applyBorder="1" applyAlignment="1">
      <alignment vertical="center"/>
    </xf>
    <xf numFmtId="182" fontId="2" fillId="0" borderId="0" xfId="0" applyNumberFormat="1" applyFont="1" applyBorder="1" applyAlignment="1">
      <alignment horizontal="center" vertical="center"/>
    </xf>
    <xf numFmtId="182" fontId="6" fillId="0" borderId="29" xfId="0" applyNumberFormat="1" applyFont="1" applyBorder="1" applyAlignment="1">
      <alignment vertical="center"/>
    </xf>
    <xf numFmtId="182" fontId="6" fillId="0" borderId="0" xfId="0" applyNumberFormat="1" applyFont="1" applyBorder="1" applyAlignment="1">
      <alignment horizontal="center" vertical="center"/>
    </xf>
    <xf numFmtId="182" fontId="2" fillId="0" borderId="19" xfId="0" applyNumberFormat="1" applyFont="1" applyBorder="1" applyAlignment="1">
      <alignment vertical="center"/>
    </xf>
    <xf numFmtId="49" fontId="4" fillId="0" borderId="0" xfId="64" applyNumberFormat="1" applyFont="1" applyFill="1" applyBorder="1" applyAlignment="1" applyProtection="1">
      <alignment vertical="top"/>
      <protection/>
    </xf>
    <xf numFmtId="0" fontId="2" fillId="0" borderId="0" xfId="0" applyFont="1" applyFill="1" applyAlignment="1">
      <alignment/>
    </xf>
    <xf numFmtId="49" fontId="2" fillId="0" borderId="0" xfId="0" applyNumberFormat="1" applyFont="1" applyFill="1" applyBorder="1" applyAlignment="1">
      <alignment horizontal="right" vertical="center"/>
    </xf>
    <xf numFmtId="49" fontId="4" fillId="0" borderId="0" xfId="64" applyNumberFormat="1" applyFont="1" applyFill="1" applyAlignment="1" applyProtection="1">
      <alignment horizontal="right" vertical="top"/>
      <protection/>
    </xf>
    <xf numFmtId="49" fontId="5" fillId="0" borderId="0" xfId="0" applyNumberFormat="1" applyFont="1" applyFill="1" applyBorder="1" applyAlignment="1">
      <alignment horizont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0" fontId="2" fillId="0" borderId="3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4" xfId="0"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0" fontId="2" fillId="0" borderId="33" xfId="0" applyFont="1" applyFill="1" applyBorder="1" applyAlignment="1">
      <alignment horizontal="center" vertical="center"/>
    </xf>
    <xf numFmtId="0" fontId="32" fillId="0" borderId="24" xfId="0" applyFont="1" applyFill="1" applyBorder="1" applyAlignment="1">
      <alignment horizontal="center" vertical="center" wrapText="1"/>
    </xf>
    <xf numFmtId="49" fontId="35" fillId="0" borderId="24"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shrinkToFit="1"/>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29"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180" fontId="2" fillId="0" borderId="0" xfId="0" applyNumberFormat="1" applyFont="1" applyFill="1" applyBorder="1" applyAlignment="1">
      <alignment vertical="center"/>
    </xf>
    <xf numFmtId="180" fontId="2" fillId="0" borderId="0" xfId="0" applyNumberFormat="1" applyFont="1" applyFill="1" applyBorder="1" applyAlignment="1">
      <alignment vertical="center"/>
    </xf>
    <xf numFmtId="0" fontId="2" fillId="0" borderId="0" xfId="0" applyFont="1" applyFill="1" applyBorder="1" applyAlignment="1">
      <alignment vertical="center"/>
    </xf>
    <xf numFmtId="180" fontId="2" fillId="0" borderId="0" xfId="0" applyNumberFormat="1" applyFont="1" applyFill="1" applyBorder="1" applyAlignment="1">
      <alignment vertical="center" shrinkToFit="1"/>
    </xf>
    <xf numFmtId="197" fontId="2" fillId="0" borderId="0" xfId="0" applyNumberFormat="1" applyFont="1" applyFill="1" applyBorder="1" applyAlignment="1">
      <alignment vertical="center" shrinkToFit="1"/>
    </xf>
    <xf numFmtId="49" fontId="2" fillId="0" borderId="0" xfId="0" applyNumberFormat="1" applyFont="1" applyFill="1" applyBorder="1" applyAlignment="1">
      <alignment horizontal="center" vertical="center" shrinkToFit="1"/>
    </xf>
    <xf numFmtId="49" fontId="2" fillId="0" borderId="12" xfId="0" applyNumberFormat="1" applyFont="1" applyFill="1" applyBorder="1" applyAlignment="1">
      <alignment horizontal="center" vertical="center" shrinkToFit="1"/>
    </xf>
    <xf numFmtId="226" fontId="2" fillId="0" borderId="0" xfId="0" applyNumberFormat="1" applyFont="1" applyFill="1" applyBorder="1" applyAlignment="1">
      <alignment vertical="center" shrinkToFit="1"/>
    </xf>
    <xf numFmtId="0" fontId="10" fillId="0" borderId="0" xfId="0" applyFont="1" applyBorder="1" applyAlignment="1">
      <alignment/>
    </xf>
    <xf numFmtId="197" fontId="2" fillId="0" borderId="0" xfId="0" applyNumberFormat="1" applyFont="1" applyFill="1" applyBorder="1" applyAlignment="1">
      <alignment vertical="center"/>
    </xf>
    <xf numFmtId="237" fontId="2" fillId="0" borderId="0" xfId="0" applyNumberFormat="1" applyFont="1" applyFill="1" applyBorder="1" applyAlignment="1">
      <alignment horizontal="right" vertical="center"/>
    </xf>
    <xf numFmtId="49" fontId="6" fillId="0" borderId="0"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180"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0" fontId="6" fillId="0" borderId="0" xfId="0" applyFont="1" applyFill="1" applyBorder="1" applyAlignment="1">
      <alignment vertical="center"/>
    </xf>
    <xf numFmtId="197" fontId="6" fillId="0" borderId="0" xfId="0" applyNumberFormat="1" applyFont="1" applyFill="1" applyBorder="1" applyAlignment="1">
      <alignment horizontal="right" vertical="center"/>
    </xf>
    <xf numFmtId="197" fontId="6" fillId="0" borderId="0" xfId="0" applyNumberFormat="1" applyFont="1" applyFill="1" applyBorder="1" applyAlignment="1">
      <alignment vertical="center"/>
    </xf>
    <xf numFmtId="0" fontId="11" fillId="0" borderId="0" xfId="0" applyFont="1" applyBorder="1" applyAlignment="1">
      <alignment/>
    </xf>
    <xf numFmtId="49" fontId="2" fillId="0" borderId="0"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205" fontId="2" fillId="0" borderId="0" xfId="0" applyNumberFormat="1" applyFont="1" applyFill="1" applyBorder="1" applyAlignment="1">
      <alignment horizontal="center" vertical="center"/>
    </xf>
    <xf numFmtId="226" fontId="2" fillId="0" borderId="0" xfId="0" applyNumberFormat="1" applyFont="1" applyFill="1" applyBorder="1" applyAlignment="1">
      <alignment vertical="center"/>
    </xf>
    <xf numFmtId="227" fontId="2" fillId="0" borderId="0" xfId="0" applyNumberFormat="1" applyFont="1" applyFill="1"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180" fontId="2" fillId="0" borderId="10" xfId="0" applyNumberFormat="1" applyFont="1" applyFill="1" applyBorder="1" applyAlignment="1">
      <alignment vertical="center"/>
    </xf>
    <xf numFmtId="49" fontId="2" fillId="0" borderId="10" xfId="0" applyNumberFormat="1" applyFont="1" applyFill="1" applyBorder="1" applyAlignment="1">
      <alignment horizontal="center" vertical="center"/>
    </xf>
    <xf numFmtId="49" fontId="2" fillId="0" borderId="0" xfId="0" applyNumberFormat="1" applyFont="1" applyFill="1" applyBorder="1" applyAlignment="1">
      <alignment horizontal="left"/>
    </xf>
    <xf numFmtId="49" fontId="2" fillId="0" borderId="0" xfId="0" applyNumberFormat="1" applyFont="1" applyFill="1" applyAlignment="1">
      <alignment horizontal="left"/>
    </xf>
    <xf numFmtId="0" fontId="2" fillId="0" borderId="0" xfId="0" applyFont="1" applyFill="1" applyBorder="1" applyAlignment="1">
      <alignment horizontal="left"/>
    </xf>
    <xf numFmtId="0" fontId="2" fillId="0" borderId="0" xfId="0" applyFont="1" applyFill="1" applyAlignment="1">
      <alignment/>
    </xf>
    <xf numFmtId="49" fontId="2"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64" applyNumberFormat="1" applyFont="1" applyBorder="1" applyAlignment="1" applyProtection="1">
      <alignment vertical="top"/>
      <protection/>
    </xf>
    <xf numFmtId="0" fontId="5" fillId="0" borderId="0" xfId="0" applyFont="1" applyAlignment="1">
      <alignment horizontal="center"/>
    </xf>
    <xf numFmtId="0" fontId="2" fillId="0" borderId="0" xfId="0" applyFont="1" applyAlignment="1">
      <alignment horizontal="center" vertical="center"/>
    </xf>
    <xf numFmtId="0" fontId="6" fillId="0" borderId="32" xfId="0" applyFont="1" applyBorder="1" applyAlignment="1">
      <alignment horizontal="center" vertical="center"/>
    </xf>
    <xf numFmtId="0" fontId="6" fillId="0" borderId="13"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49" fontId="2" fillId="0" borderId="0" xfId="0" applyNumberFormat="1" applyFont="1" applyFill="1" applyBorder="1" applyAlignment="1">
      <alignment horizontal="distributed" vertical="center"/>
    </xf>
    <xf numFmtId="49" fontId="2" fillId="0" borderId="0" xfId="0" applyNumberFormat="1" applyFont="1" applyBorder="1" applyAlignment="1">
      <alignment horizontal="distributed" vertical="center"/>
    </xf>
    <xf numFmtId="183" fontId="6" fillId="0" borderId="29" xfId="0" applyNumberFormat="1" applyFont="1" applyBorder="1" applyAlignment="1">
      <alignment vertical="center"/>
    </xf>
    <xf numFmtId="183" fontId="6" fillId="0" borderId="0" xfId="0" applyNumberFormat="1" applyFont="1" applyBorder="1" applyAlignment="1">
      <alignment vertical="center"/>
    </xf>
    <xf numFmtId="183" fontId="2" fillId="0" borderId="0" xfId="0" applyNumberFormat="1" applyFont="1" applyBorder="1" applyAlignment="1">
      <alignment vertical="center"/>
    </xf>
    <xf numFmtId="183" fontId="0" fillId="0" borderId="0" xfId="0" applyNumberFormat="1" applyBorder="1" applyAlignment="1">
      <alignment/>
    </xf>
    <xf numFmtId="183" fontId="0" fillId="0" borderId="0" xfId="0" applyNumberFormat="1" applyAlignment="1">
      <alignment/>
    </xf>
    <xf numFmtId="49" fontId="6" fillId="0" borderId="0" xfId="0" applyNumberFormat="1" applyFont="1" applyFill="1" applyBorder="1" applyAlignment="1">
      <alignment horizontal="center" vertical="center"/>
    </xf>
    <xf numFmtId="0" fontId="2" fillId="0" borderId="19" xfId="0" applyFont="1" applyBorder="1" applyAlignment="1">
      <alignment horizontal="center" vertical="center"/>
    </xf>
    <xf numFmtId="0" fontId="2" fillId="0" borderId="29" xfId="0" applyFont="1" applyBorder="1" applyAlignment="1">
      <alignment horizontal="center" vertical="center"/>
    </xf>
    <xf numFmtId="183" fontId="2" fillId="0" borderId="29" xfId="0" applyNumberFormat="1" applyFont="1" applyBorder="1" applyAlignment="1">
      <alignment vertical="center"/>
    </xf>
    <xf numFmtId="0" fontId="32" fillId="0" borderId="19" xfId="0" applyFont="1" applyBorder="1" applyAlignment="1">
      <alignment horizontal="center" vertical="center"/>
    </xf>
    <xf numFmtId="0" fontId="32" fillId="0" borderId="10" xfId="0" applyFont="1" applyBorder="1" applyAlignment="1">
      <alignment horizontal="center" vertical="center"/>
    </xf>
    <xf numFmtId="176" fontId="2" fillId="0" borderId="19"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0" xfId="0" applyNumberFormat="1" applyFont="1" applyBorder="1" applyAlignment="1">
      <alignment horizontal="center" vertical="center" shrinkToFit="1"/>
    </xf>
    <xf numFmtId="183"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183" fontId="6" fillId="0" borderId="0" xfId="0" applyNumberFormat="1" applyFont="1" applyBorder="1" applyAlignment="1">
      <alignment vertical="center" shrinkToFit="1"/>
    </xf>
    <xf numFmtId="176" fontId="2" fillId="0" borderId="20" xfId="0" applyNumberFormat="1" applyFont="1" applyBorder="1" applyAlignment="1">
      <alignment horizontal="center" vertical="center" shrinkToFit="1"/>
    </xf>
    <xf numFmtId="0" fontId="0" fillId="0" borderId="0" xfId="0" applyFill="1" applyAlignment="1">
      <alignment/>
    </xf>
    <xf numFmtId="0" fontId="2" fillId="0" borderId="0" xfId="0" applyFont="1" applyAlignment="1">
      <alignment/>
    </xf>
    <xf numFmtId="49" fontId="2" fillId="0" borderId="31" xfId="0" applyNumberFormat="1" applyFont="1" applyBorder="1" applyAlignment="1">
      <alignment horizontal="center" vertical="center"/>
    </xf>
    <xf numFmtId="0" fontId="2" fillId="0" borderId="21" xfId="0" applyFont="1" applyBorder="1" applyAlignment="1">
      <alignment horizontal="center" vertical="center" wrapText="1"/>
    </xf>
    <xf numFmtId="49" fontId="2" fillId="0" borderId="33"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2" fillId="0" borderId="24" xfId="0" applyFont="1" applyBorder="1" applyAlignment="1">
      <alignment horizontal="center" vertical="center" shrinkToFit="1"/>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180" fontId="2" fillId="0" borderId="0" xfId="0" applyNumberFormat="1" applyFont="1" applyBorder="1" applyAlignment="1">
      <alignment vertical="center"/>
    </xf>
    <xf numFmtId="187" fontId="2" fillId="0" borderId="0" xfId="0" applyNumberFormat="1" applyFont="1" applyBorder="1" applyAlignment="1">
      <alignment vertical="center"/>
    </xf>
    <xf numFmtId="187" fontId="2" fillId="0" borderId="0" xfId="0" applyNumberFormat="1" applyFont="1" applyBorder="1" applyAlignment="1">
      <alignment vertical="center"/>
    </xf>
    <xf numFmtId="180" fontId="9" fillId="0" borderId="0" xfId="0" applyNumberFormat="1" applyFont="1" applyBorder="1" applyAlignment="1">
      <alignment vertical="center"/>
    </xf>
    <xf numFmtId="180" fontId="9" fillId="0" borderId="0" xfId="0" applyNumberFormat="1" applyFont="1" applyBorder="1" applyAlignment="1">
      <alignment vertical="center"/>
    </xf>
    <xf numFmtId="187" fontId="9" fillId="0" borderId="0" xfId="0" applyNumberFormat="1" applyFont="1" applyBorder="1" applyAlignment="1">
      <alignment vertical="center"/>
    </xf>
    <xf numFmtId="187" fontId="9" fillId="0" borderId="0" xfId="0" applyNumberFormat="1" applyFont="1" applyBorder="1" applyAlignment="1">
      <alignment vertical="center"/>
    </xf>
    <xf numFmtId="180" fontId="6" fillId="0" borderId="0" xfId="0" applyNumberFormat="1" applyFont="1" applyBorder="1" applyAlignment="1">
      <alignment vertical="center"/>
    </xf>
    <xf numFmtId="180" fontId="6" fillId="0" borderId="0" xfId="0" applyNumberFormat="1" applyFont="1" applyBorder="1" applyAlignment="1">
      <alignment horizontal="center" vertical="center"/>
    </xf>
    <xf numFmtId="0" fontId="6" fillId="0" borderId="0" xfId="0" applyFont="1" applyBorder="1" applyAlignment="1">
      <alignment vertical="center"/>
    </xf>
    <xf numFmtId="187" fontId="6" fillId="0" borderId="0" xfId="0" applyNumberFormat="1" applyFont="1" applyBorder="1" applyAlignment="1">
      <alignment vertical="center"/>
    </xf>
    <xf numFmtId="187" fontId="6" fillId="0" borderId="0" xfId="0" applyNumberFormat="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180" fontId="2" fillId="0" borderId="10" xfId="0" applyNumberFormat="1" applyFont="1" applyBorder="1" applyAlignment="1">
      <alignment vertical="center"/>
    </xf>
    <xf numFmtId="180" fontId="2" fillId="0" borderId="10" xfId="0" applyNumberFormat="1" applyFont="1" applyBorder="1" applyAlignment="1">
      <alignment vertical="center"/>
    </xf>
    <xf numFmtId="176" fontId="5" fillId="0" borderId="0" xfId="0" applyNumberFormat="1" applyFont="1" applyFill="1" applyBorder="1" applyAlignment="1">
      <alignment horizontal="center"/>
    </xf>
    <xf numFmtId="0" fontId="2" fillId="0" borderId="0" xfId="0" applyFont="1" applyFill="1" applyBorder="1" applyAlignment="1">
      <alignment/>
    </xf>
    <xf numFmtId="176" fontId="36" fillId="0" borderId="0" xfId="0" applyNumberFormat="1" applyFont="1" applyFill="1" applyBorder="1" applyAlignment="1">
      <alignment horizontal="center"/>
    </xf>
    <xf numFmtId="0" fontId="2" fillId="0" borderId="0" xfId="0" applyFont="1" applyFill="1" applyBorder="1" applyAlignment="1">
      <alignment/>
    </xf>
    <xf numFmtId="176" fontId="2" fillId="0" borderId="0" xfId="0" applyNumberFormat="1" applyFont="1" applyFill="1" applyBorder="1" applyAlignment="1">
      <alignment horizontal="right" vertical="center"/>
    </xf>
    <xf numFmtId="0" fontId="2" fillId="0" borderId="2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198" fontId="2" fillId="0" borderId="0" xfId="0" applyNumberFormat="1" applyFont="1" applyBorder="1" applyAlignment="1">
      <alignment vertical="center"/>
    </xf>
    <xf numFmtId="0" fontId="37" fillId="0" borderId="0" xfId="0" applyFont="1" applyAlignment="1">
      <alignment/>
    </xf>
    <xf numFmtId="198" fontId="2" fillId="0" borderId="29" xfId="0" applyNumberFormat="1" applyFont="1" applyFill="1" applyBorder="1" applyAlignment="1">
      <alignment vertical="center"/>
    </xf>
    <xf numFmtId="198" fontId="2" fillId="0" borderId="0" xfId="0" applyNumberFormat="1" applyFont="1" applyFill="1" applyBorder="1" applyAlignment="1">
      <alignment vertical="center"/>
    </xf>
    <xf numFmtId="198" fontId="10" fillId="0" borderId="0" xfId="0" applyNumberFormat="1" applyFont="1" applyAlignment="1">
      <alignment/>
    </xf>
    <xf numFmtId="49" fontId="6" fillId="0" borderId="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198" fontId="6" fillId="0" borderId="0" xfId="0" applyNumberFormat="1" applyFont="1" applyFill="1" applyBorder="1" applyAlignment="1">
      <alignment vertical="center"/>
    </xf>
    <xf numFmtId="198" fontId="11" fillId="0" borderId="0" xfId="0" applyNumberFormat="1" applyFont="1" applyAlignment="1">
      <alignment/>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0" xfId="0" applyFont="1" applyFill="1" applyBorder="1" applyAlignment="1">
      <alignment/>
    </xf>
    <xf numFmtId="198" fontId="6" fillId="0" borderId="29" xfId="0" applyNumberFormat="1" applyFont="1" applyFill="1" applyBorder="1" applyAlignment="1">
      <alignment vertical="center"/>
    </xf>
    <xf numFmtId="0" fontId="38" fillId="0" borderId="0" xfId="0" applyFont="1" applyBorder="1" applyAlignment="1">
      <alignment horizontal="center" vertical="center"/>
    </xf>
    <xf numFmtId="0" fontId="0" fillId="0" borderId="0" xfId="0" applyAlignment="1">
      <alignment/>
    </xf>
    <xf numFmtId="49" fontId="2" fillId="0" borderId="17" xfId="0" applyNumberFormat="1" applyFont="1" applyBorder="1" applyAlignment="1">
      <alignment horizontal="center" vertical="center"/>
    </xf>
    <xf numFmtId="0" fontId="10" fillId="0" borderId="20" xfId="0" applyFont="1" applyBorder="1" applyAlignment="1">
      <alignment horizontal="center" vertical="center"/>
    </xf>
    <xf numFmtId="0" fontId="0" fillId="0" borderId="18" xfId="0" applyFont="1" applyBorder="1" applyAlignment="1">
      <alignment horizontal="center" vertical="center"/>
    </xf>
    <xf numFmtId="0" fontId="2" fillId="0" borderId="20" xfId="0" applyFont="1" applyBorder="1" applyAlignment="1">
      <alignment horizontal="center" vertical="center"/>
    </xf>
    <xf numFmtId="0" fontId="0" fillId="0" borderId="20" xfId="0" applyFont="1" applyBorder="1" applyAlignment="1">
      <alignment horizontal="center" vertical="center"/>
    </xf>
    <xf numFmtId="49" fontId="2" fillId="0" borderId="14" xfId="0" applyNumberFormat="1" applyFont="1" applyBorder="1" applyAlignment="1">
      <alignment horizontal="center" vertical="center"/>
    </xf>
    <xf numFmtId="0" fontId="10" fillId="0" borderId="2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49" fontId="6" fillId="0" borderId="29" xfId="0" applyNumberFormat="1" applyFont="1" applyBorder="1" applyAlignment="1">
      <alignment horizontal="center" vertical="center"/>
    </xf>
    <xf numFmtId="179" fontId="2" fillId="0" borderId="29" xfId="0" applyNumberFormat="1" applyFont="1" applyBorder="1" applyAlignment="1">
      <alignment vertical="center"/>
    </xf>
    <xf numFmtId="179" fontId="2" fillId="0" borderId="12" xfId="0" applyNumberFormat="1" applyFont="1" applyBorder="1" applyAlignment="1">
      <alignment vertical="center"/>
    </xf>
    <xf numFmtId="179" fontId="2" fillId="0" borderId="0" xfId="0" applyNumberFormat="1"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179" fontId="2" fillId="0" borderId="29" xfId="0" applyNumberFormat="1" applyFont="1" applyBorder="1" applyAlignment="1">
      <alignment horizontal="right" vertical="center"/>
    </xf>
    <xf numFmtId="179" fontId="2" fillId="0" borderId="12" xfId="0" applyNumberFormat="1" applyFont="1" applyBorder="1" applyAlignment="1">
      <alignment horizontal="right" vertical="center"/>
    </xf>
    <xf numFmtId="249" fontId="2" fillId="0" borderId="29" xfId="0" applyNumberFormat="1" applyFont="1" applyBorder="1" applyAlignment="1">
      <alignment horizontal="center" vertical="center"/>
    </xf>
    <xf numFmtId="249" fontId="2" fillId="0" borderId="12" xfId="0" applyNumberFormat="1" applyFont="1" applyBorder="1" applyAlignment="1">
      <alignment horizontal="center" vertical="center"/>
    </xf>
    <xf numFmtId="49" fontId="2" fillId="0" borderId="0" xfId="0" applyNumberFormat="1" applyFont="1" applyFill="1" applyBorder="1" applyAlignment="1">
      <alignment horizontal="center" vertical="center" shrinkToFit="1"/>
    </xf>
    <xf numFmtId="244" fontId="6" fillId="0" borderId="29" xfId="0" applyNumberFormat="1" applyFont="1" applyBorder="1" applyAlignment="1">
      <alignment vertical="center"/>
    </xf>
    <xf numFmtId="244" fontId="6" fillId="0" borderId="12" xfId="0" applyNumberFormat="1" applyFont="1" applyBorder="1" applyAlignment="1">
      <alignment vertical="center"/>
    </xf>
    <xf numFmtId="244" fontId="6" fillId="0" borderId="0" xfId="0" applyNumberFormat="1" applyFont="1" applyBorder="1" applyAlignment="1">
      <alignment vertical="center"/>
    </xf>
    <xf numFmtId="0" fontId="0" fillId="0" borderId="10" xfId="0" applyBorder="1" applyAlignment="1">
      <alignment/>
    </xf>
    <xf numFmtId="176" fontId="2" fillId="0" borderId="11" xfId="0" applyNumberFormat="1"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　平成１７年度フラワーパークの入園者数_新市指定文化財集計表(H17.7.1)" xfId="61"/>
    <cellStyle name="標準_13　指定文化財集計表" xfId="62"/>
    <cellStyle name="標準_P 185-186" xfId="63"/>
    <cellStyle name="標準_P 209-210"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2"/>
  <sheetViews>
    <sheetView tabSelected="1" workbookViewId="0" topLeftCell="A1">
      <selection activeCell="B3" sqref="B3:J3"/>
    </sheetView>
  </sheetViews>
  <sheetFormatPr defaultColWidth="9.00390625" defaultRowHeight="13.5"/>
  <cols>
    <col min="1" max="1" width="5.625" style="0" customWidth="1"/>
    <col min="2" max="2" width="0.875" style="214" customWidth="1"/>
    <col min="3" max="3" width="13.375" style="214" customWidth="1"/>
    <col min="4" max="4" width="0.875" style="214" customWidth="1"/>
    <col min="5" max="5" width="11.50390625" style="214" customWidth="1"/>
    <col min="6" max="10" width="11.50390625" style="1" customWidth="1"/>
  </cols>
  <sheetData>
    <row r="1" spans="2:10" ht="30" customHeight="1">
      <c r="B1" s="295"/>
      <c r="C1" s="295"/>
      <c r="D1" s="295"/>
      <c r="E1" s="295"/>
      <c r="F1" s="2"/>
      <c r="G1" s="2"/>
      <c r="H1" s="2"/>
      <c r="I1" s="2"/>
      <c r="J1" s="2"/>
    </row>
    <row r="2" spans="1:10" ht="24" customHeight="1">
      <c r="A2" s="371" t="s">
        <v>289</v>
      </c>
      <c r="B2" s="372"/>
      <c r="C2" s="372"/>
      <c r="D2" s="372"/>
      <c r="E2" s="372"/>
      <c r="F2" s="372"/>
      <c r="G2" s="372"/>
      <c r="H2" s="372"/>
      <c r="I2" s="372"/>
      <c r="J2" s="372"/>
    </row>
    <row r="3" spans="2:10" ht="30" customHeight="1">
      <c r="B3" s="33" t="s">
        <v>290</v>
      </c>
      <c r="C3" s="33"/>
      <c r="D3" s="33"/>
      <c r="E3" s="33"/>
      <c r="F3" s="33"/>
      <c r="G3" s="33"/>
      <c r="H3" s="33"/>
      <c r="I3" s="33"/>
      <c r="J3" s="33"/>
    </row>
    <row r="4" spans="2:10" ht="13.5" customHeight="1" thickBot="1">
      <c r="B4" s="21"/>
      <c r="C4" s="21"/>
      <c r="D4" s="21"/>
      <c r="E4" s="21"/>
      <c r="F4" s="2"/>
      <c r="G4" s="2"/>
      <c r="H4" s="2"/>
      <c r="I4" s="2"/>
      <c r="J4" s="116"/>
    </row>
    <row r="5" spans="1:10" ht="16.5" customHeight="1">
      <c r="A5" s="42" t="s">
        <v>291</v>
      </c>
      <c r="B5" s="196" t="s">
        <v>292</v>
      </c>
      <c r="C5" s="196"/>
      <c r="D5" s="38"/>
      <c r="E5" s="373" t="s">
        <v>293</v>
      </c>
      <c r="F5" s="374"/>
      <c r="G5" s="35" t="s">
        <v>294</v>
      </c>
      <c r="H5" s="375"/>
      <c r="I5" s="376" t="s">
        <v>295</v>
      </c>
      <c r="J5" s="377"/>
    </row>
    <row r="6" spans="1:10" ht="16.5" customHeight="1">
      <c r="A6" s="43"/>
      <c r="B6" s="216"/>
      <c r="C6" s="216"/>
      <c r="D6" s="40"/>
      <c r="E6" s="378"/>
      <c r="F6" s="379"/>
      <c r="G6" s="380"/>
      <c r="H6" s="381"/>
      <c r="I6" s="382"/>
      <c r="J6" s="382"/>
    </row>
    <row r="7" spans="2:10" ht="6" customHeight="1">
      <c r="B7" s="21"/>
      <c r="C7" s="21"/>
      <c r="D7" s="21"/>
      <c r="E7" s="383"/>
      <c r="F7" s="21"/>
      <c r="G7" s="311"/>
      <c r="H7" s="9"/>
      <c r="I7" s="2"/>
      <c r="J7" s="2"/>
    </row>
    <row r="8" spans="1:10" ht="21" customHeight="1">
      <c r="A8" s="297" t="s">
        <v>296</v>
      </c>
      <c r="B8" s="21"/>
      <c r="C8" s="303" t="s">
        <v>297</v>
      </c>
      <c r="D8" s="21"/>
      <c r="E8" s="384">
        <v>250955</v>
      </c>
      <c r="F8" s="385"/>
      <c r="G8" s="384">
        <v>322310</v>
      </c>
      <c r="H8" s="385"/>
      <c r="I8" s="384">
        <v>92902</v>
      </c>
      <c r="J8" s="386"/>
    </row>
    <row r="9" spans="1:10" ht="21" customHeight="1">
      <c r="A9" s="297" t="s">
        <v>334</v>
      </c>
      <c r="B9" s="21"/>
      <c r="C9" s="303" t="s">
        <v>298</v>
      </c>
      <c r="D9" s="21"/>
      <c r="E9" s="384">
        <v>7214</v>
      </c>
      <c r="F9" s="385"/>
      <c r="G9" s="384">
        <v>75018</v>
      </c>
      <c r="H9" s="385"/>
      <c r="I9" s="384">
        <v>32641</v>
      </c>
      <c r="J9" s="386"/>
    </row>
    <row r="10" spans="1:10" ht="21" customHeight="1">
      <c r="A10" s="297" t="s">
        <v>334</v>
      </c>
      <c r="B10" s="21"/>
      <c r="C10" s="303" t="s">
        <v>299</v>
      </c>
      <c r="D10" s="21"/>
      <c r="E10" s="384">
        <v>399600</v>
      </c>
      <c r="F10" s="385"/>
      <c r="G10" s="384">
        <v>696977</v>
      </c>
      <c r="H10" s="385"/>
      <c r="I10" s="384">
        <v>189234</v>
      </c>
      <c r="J10" s="386"/>
    </row>
    <row r="11" spans="1:10" ht="21" customHeight="1">
      <c r="A11" s="297" t="s">
        <v>334</v>
      </c>
      <c r="B11" s="21"/>
      <c r="C11" s="303" t="s">
        <v>300</v>
      </c>
      <c r="D11" s="21"/>
      <c r="E11" s="384">
        <v>66666</v>
      </c>
      <c r="F11" s="385"/>
      <c r="G11" s="384">
        <v>183469</v>
      </c>
      <c r="H11" s="385"/>
      <c r="I11" s="384">
        <v>49565</v>
      </c>
      <c r="J11" s="386"/>
    </row>
    <row r="12" spans="1:10" ht="21" customHeight="1">
      <c r="A12" s="297" t="s">
        <v>335</v>
      </c>
      <c r="B12" s="21"/>
      <c r="C12" s="303" t="s">
        <v>301</v>
      </c>
      <c r="D12" s="21"/>
      <c r="E12" s="384">
        <v>62479</v>
      </c>
      <c r="F12" s="385"/>
      <c r="G12" s="384">
        <v>245945</v>
      </c>
      <c r="H12" s="385"/>
      <c r="I12" s="384">
        <v>61850</v>
      </c>
      <c r="J12" s="386"/>
    </row>
    <row r="13" spans="1:10" ht="21" customHeight="1">
      <c r="A13" s="297" t="s">
        <v>302</v>
      </c>
      <c r="B13" s="21"/>
      <c r="C13" s="303" t="s">
        <v>303</v>
      </c>
      <c r="D13" s="21"/>
      <c r="E13" s="384">
        <v>71617</v>
      </c>
      <c r="F13" s="385"/>
      <c r="G13" s="384">
        <v>286234</v>
      </c>
      <c r="H13" s="385"/>
      <c r="I13" s="384">
        <v>73945</v>
      </c>
      <c r="J13" s="386"/>
    </row>
    <row r="14" spans="1:10" ht="21" customHeight="1">
      <c r="A14" s="297" t="s">
        <v>335</v>
      </c>
      <c r="B14" s="21"/>
      <c r="C14" s="303" t="s">
        <v>304</v>
      </c>
      <c r="D14" s="21"/>
      <c r="E14" s="384">
        <v>80500</v>
      </c>
      <c r="F14" s="385"/>
      <c r="G14" s="384">
        <v>324596</v>
      </c>
      <c r="H14" s="385"/>
      <c r="I14" s="384">
        <v>87149</v>
      </c>
      <c r="J14" s="386"/>
    </row>
    <row r="15" spans="1:10" ht="21" customHeight="1">
      <c r="A15" s="297" t="s">
        <v>296</v>
      </c>
      <c r="B15" s="21"/>
      <c r="C15" s="303" t="s">
        <v>305</v>
      </c>
      <c r="D15" s="21"/>
      <c r="E15" s="384">
        <v>82616</v>
      </c>
      <c r="F15" s="385"/>
      <c r="G15" s="384">
        <v>302820</v>
      </c>
      <c r="H15" s="385"/>
      <c r="I15" s="384">
        <v>79945</v>
      </c>
      <c r="J15" s="386"/>
    </row>
    <row r="16" spans="1:10" ht="21" customHeight="1">
      <c r="A16" s="297" t="s">
        <v>306</v>
      </c>
      <c r="B16" s="21"/>
      <c r="C16" s="303" t="s">
        <v>307</v>
      </c>
      <c r="D16" s="21"/>
      <c r="E16" s="384">
        <v>59598</v>
      </c>
      <c r="F16" s="385"/>
      <c r="G16" s="384">
        <v>182274</v>
      </c>
      <c r="H16" s="385"/>
      <c r="I16" s="384">
        <v>43390</v>
      </c>
      <c r="J16" s="386"/>
    </row>
    <row r="17" spans="1:10" ht="21" customHeight="1">
      <c r="A17" s="297" t="s">
        <v>336</v>
      </c>
      <c r="B17" s="21"/>
      <c r="C17" s="303" t="s">
        <v>308</v>
      </c>
      <c r="D17" s="21"/>
      <c r="E17" s="384">
        <v>71938</v>
      </c>
      <c r="F17" s="385"/>
      <c r="G17" s="384">
        <v>261846</v>
      </c>
      <c r="H17" s="385"/>
      <c r="I17" s="384">
        <v>64303</v>
      </c>
      <c r="J17" s="386"/>
    </row>
    <row r="18" spans="1:10" ht="21" customHeight="1">
      <c r="A18" s="297" t="s">
        <v>309</v>
      </c>
      <c r="B18" s="21"/>
      <c r="C18" s="303" t="s">
        <v>310</v>
      </c>
      <c r="D18" s="21"/>
      <c r="E18" s="384">
        <v>73918</v>
      </c>
      <c r="F18" s="385"/>
      <c r="G18" s="384">
        <v>324459</v>
      </c>
      <c r="H18" s="385"/>
      <c r="I18" s="384">
        <v>83437</v>
      </c>
      <c r="J18" s="386"/>
    </row>
    <row r="19" spans="1:10" ht="21" customHeight="1">
      <c r="A19" s="297" t="s">
        <v>311</v>
      </c>
      <c r="B19" s="21"/>
      <c r="C19" s="303" t="s">
        <v>312</v>
      </c>
      <c r="D19" s="303"/>
      <c r="E19" s="384">
        <v>228097</v>
      </c>
      <c r="F19" s="385"/>
      <c r="G19" s="384">
        <v>441942</v>
      </c>
      <c r="H19" s="385"/>
      <c r="I19" s="384">
        <v>127884</v>
      </c>
      <c r="J19" s="386"/>
    </row>
    <row r="20" spans="1:10" ht="21" customHeight="1">
      <c r="A20" s="297" t="s">
        <v>313</v>
      </c>
      <c r="B20" s="21"/>
      <c r="C20" s="302" t="s">
        <v>337</v>
      </c>
      <c r="D20" s="21"/>
      <c r="E20" s="384">
        <v>114109</v>
      </c>
      <c r="F20" s="385"/>
      <c r="G20" s="384">
        <v>77863</v>
      </c>
      <c r="H20" s="385"/>
      <c r="I20" s="384">
        <v>19245</v>
      </c>
      <c r="J20" s="386"/>
    </row>
    <row r="21" spans="1:10" ht="21" customHeight="1">
      <c r="A21" s="297" t="s">
        <v>309</v>
      </c>
      <c r="B21" s="21"/>
      <c r="C21" s="302" t="s">
        <v>338</v>
      </c>
      <c r="D21" s="21"/>
      <c r="E21" s="384">
        <v>77947</v>
      </c>
      <c r="F21" s="385"/>
      <c r="G21" s="384">
        <v>77033</v>
      </c>
      <c r="H21" s="385"/>
      <c r="I21" s="384">
        <v>19446</v>
      </c>
      <c r="J21" s="386"/>
    </row>
    <row r="22" spans="1:10" ht="21" customHeight="1">
      <c r="A22" s="297" t="s">
        <v>339</v>
      </c>
      <c r="B22" s="21"/>
      <c r="C22" s="302" t="s">
        <v>314</v>
      </c>
      <c r="D22" s="21"/>
      <c r="E22" s="384">
        <v>64624</v>
      </c>
      <c r="F22" s="385"/>
      <c r="G22" s="384">
        <v>173795</v>
      </c>
      <c r="H22" s="385"/>
      <c r="I22" s="384">
        <v>40221</v>
      </c>
      <c r="J22" s="386"/>
    </row>
    <row r="23" spans="1:10" ht="21" customHeight="1">
      <c r="A23" s="297" t="s">
        <v>315</v>
      </c>
      <c r="B23" s="21"/>
      <c r="C23" s="302" t="s">
        <v>316</v>
      </c>
      <c r="D23" s="21"/>
      <c r="E23" s="384">
        <v>153289</v>
      </c>
      <c r="F23" s="385"/>
      <c r="G23" s="384">
        <v>233227</v>
      </c>
      <c r="H23" s="385"/>
      <c r="I23" s="384">
        <v>54609</v>
      </c>
      <c r="J23" s="386"/>
    </row>
    <row r="24" spans="1:10" ht="21" customHeight="1">
      <c r="A24" s="297" t="s">
        <v>339</v>
      </c>
      <c r="B24" s="21"/>
      <c r="C24" s="302" t="s">
        <v>317</v>
      </c>
      <c r="D24" s="21"/>
      <c r="E24" s="384">
        <v>84154</v>
      </c>
      <c r="F24" s="385"/>
      <c r="G24" s="384">
        <v>63075</v>
      </c>
      <c r="H24" s="385"/>
      <c r="I24" s="384">
        <v>16557</v>
      </c>
      <c r="J24" s="386"/>
    </row>
    <row r="25" spans="1:10" ht="21" customHeight="1">
      <c r="A25" s="297" t="s">
        <v>339</v>
      </c>
      <c r="B25" s="21"/>
      <c r="C25" s="302" t="s">
        <v>318</v>
      </c>
      <c r="D25" s="21"/>
      <c r="E25" s="384">
        <v>90505</v>
      </c>
      <c r="F25" s="385"/>
      <c r="G25" s="384">
        <v>97236</v>
      </c>
      <c r="H25" s="385"/>
      <c r="I25" s="384">
        <v>25249</v>
      </c>
      <c r="J25" s="386"/>
    </row>
    <row r="26" spans="1:10" ht="21" customHeight="1">
      <c r="A26" s="297" t="s">
        <v>313</v>
      </c>
      <c r="B26" s="21"/>
      <c r="C26" s="302" t="s">
        <v>319</v>
      </c>
      <c r="D26" s="21"/>
      <c r="E26" s="384">
        <v>41457</v>
      </c>
      <c r="F26" s="385"/>
      <c r="G26" s="384">
        <v>17764</v>
      </c>
      <c r="H26" s="385"/>
      <c r="I26" s="384">
        <v>4027</v>
      </c>
      <c r="J26" s="386"/>
    </row>
    <row r="27" spans="1:10" ht="21" customHeight="1">
      <c r="A27" s="297" t="s">
        <v>340</v>
      </c>
      <c r="B27" s="21"/>
      <c r="C27" s="302" t="s">
        <v>320</v>
      </c>
      <c r="D27" s="21"/>
      <c r="E27" s="384">
        <v>18583</v>
      </c>
      <c r="F27" s="385"/>
      <c r="G27" s="384">
        <v>10357</v>
      </c>
      <c r="H27" s="385"/>
      <c r="I27" s="384">
        <v>3060</v>
      </c>
      <c r="J27" s="386"/>
    </row>
    <row r="28" spans="1:10" ht="21" customHeight="1">
      <c r="A28" s="297" t="s">
        <v>340</v>
      </c>
      <c r="B28" s="21"/>
      <c r="C28" s="302" t="s">
        <v>321</v>
      </c>
      <c r="D28" s="21"/>
      <c r="E28" s="384">
        <v>10426</v>
      </c>
      <c r="F28" s="385"/>
      <c r="G28" s="384">
        <v>4329</v>
      </c>
      <c r="H28" s="385"/>
      <c r="I28" s="384">
        <v>1549</v>
      </c>
      <c r="J28" s="386"/>
    </row>
    <row r="29" spans="1:10" ht="21" customHeight="1">
      <c r="A29" s="297" t="s">
        <v>339</v>
      </c>
      <c r="B29" s="21"/>
      <c r="C29" s="302" t="s">
        <v>322</v>
      </c>
      <c r="D29" s="21"/>
      <c r="E29" s="384">
        <v>6160</v>
      </c>
      <c r="F29" s="387"/>
      <c r="G29" s="384">
        <v>470</v>
      </c>
      <c r="H29" s="387"/>
      <c r="I29" s="384">
        <v>222</v>
      </c>
      <c r="J29" s="388"/>
    </row>
    <row r="30" spans="1:10" ht="21" customHeight="1">
      <c r="A30" s="297" t="s">
        <v>296</v>
      </c>
      <c r="B30" s="21"/>
      <c r="C30" s="302" t="s">
        <v>323</v>
      </c>
      <c r="D30" s="21"/>
      <c r="E30" s="384">
        <v>10800</v>
      </c>
      <c r="F30" s="385"/>
      <c r="G30" s="389">
        <v>51717</v>
      </c>
      <c r="H30" s="390"/>
      <c r="I30" s="384">
        <v>7436</v>
      </c>
      <c r="J30" s="386"/>
    </row>
    <row r="31" spans="1:10" ht="21" customHeight="1">
      <c r="A31" s="297" t="s">
        <v>313</v>
      </c>
      <c r="B31" s="21"/>
      <c r="C31" s="302" t="s">
        <v>324</v>
      </c>
      <c r="D31" s="21"/>
      <c r="E31" s="391">
        <v>0</v>
      </c>
      <c r="F31" s="392"/>
      <c r="G31" s="389">
        <v>4658</v>
      </c>
      <c r="H31" s="390"/>
      <c r="I31" s="384">
        <v>1603</v>
      </c>
      <c r="J31" s="386"/>
    </row>
    <row r="32" spans="1:10" ht="21" customHeight="1">
      <c r="A32" s="297" t="s">
        <v>315</v>
      </c>
      <c r="B32" s="21"/>
      <c r="C32" s="302" t="s">
        <v>325</v>
      </c>
      <c r="D32" s="21"/>
      <c r="E32" s="391">
        <v>0</v>
      </c>
      <c r="F32" s="392"/>
      <c r="G32" s="389">
        <v>6248</v>
      </c>
      <c r="H32" s="390"/>
      <c r="I32" s="384">
        <v>1974</v>
      </c>
      <c r="J32" s="386"/>
    </row>
    <row r="33" spans="1:10" ht="21" customHeight="1">
      <c r="A33" s="297" t="s">
        <v>311</v>
      </c>
      <c r="B33" s="21"/>
      <c r="C33" s="302" t="s">
        <v>326</v>
      </c>
      <c r="D33" s="21"/>
      <c r="E33" s="384">
        <v>34354</v>
      </c>
      <c r="F33" s="385"/>
      <c r="G33" s="389">
        <v>4888</v>
      </c>
      <c r="H33" s="390"/>
      <c r="I33" s="384">
        <v>1313</v>
      </c>
      <c r="J33" s="386"/>
    </row>
    <row r="34" spans="1:10" ht="21" customHeight="1">
      <c r="A34" s="297" t="s">
        <v>327</v>
      </c>
      <c r="B34" s="21"/>
      <c r="C34" s="393" t="s">
        <v>328</v>
      </c>
      <c r="D34" s="21"/>
      <c r="E34" s="384">
        <v>85165</v>
      </c>
      <c r="F34" s="385"/>
      <c r="G34" s="384">
        <v>0</v>
      </c>
      <c r="H34" s="385"/>
      <c r="I34" s="384">
        <v>0</v>
      </c>
      <c r="J34" s="386"/>
    </row>
    <row r="35" spans="2:10" ht="6" customHeight="1">
      <c r="B35" s="21"/>
      <c r="C35" s="21"/>
      <c r="D35" s="21"/>
      <c r="E35" s="383"/>
      <c r="F35" s="21"/>
      <c r="G35" s="311"/>
      <c r="H35" s="9"/>
      <c r="I35" s="311"/>
      <c r="J35" s="2"/>
    </row>
    <row r="36" spans="1:10" ht="27" customHeight="1">
      <c r="A36" s="52" t="s">
        <v>329</v>
      </c>
      <c r="B36" s="52"/>
      <c r="C36" s="52"/>
      <c r="D36" s="16"/>
      <c r="E36" s="394">
        <v>2246771</v>
      </c>
      <c r="F36" s="395"/>
      <c r="G36" s="394">
        <f>SUM(G8:H34)</f>
        <v>4470550</v>
      </c>
      <c r="H36" s="395"/>
      <c r="I36" s="394">
        <v>1182756</v>
      </c>
      <c r="J36" s="396"/>
    </row>
    <row r="37" spans="1:10" ht="6" customHeight="1" thickBot="1">
      <c r="A37" s="397"/>
      <c r="B37" s="210"/>
      <c r="C37" s="210"/>
      <c r="D37" s="210"/>
      <c r="E37" s="211"/>
      <c r="F37" s="5"/>
      <c r="G37" s="315"/>
      <c r="H37" s="398"/>
      <c r="I37" s="316"/>
      <c r="J37" s="316"/>
    </row>
    <row r="38" spans="1:10" ht="13.5" customHeight="1">
      <c r="A38" s="7" t="s">
        <v>330</v>
      </c>
      <c r="B38" s="7"/>
      <c r="C38" s="7"/>
      <c r="D38" s="21"/>
      <c r="E38" s="21"/>
      <c r="F38" s="2"/>
      <c r="G38" s="134"/>
      <c r="H38" s="134"/>
      <c r="I38" s="134"/>
      <c r="J38" s="134"/>
    </row>
    <row r="39" spans="1:10" ht="13.5">
      <c r="A39" s="214" t="s">
        <v>331</v>
      </c>
      <c r="G39" s="231"/>
      <c r="I39" s="10"/>
      <c r="J39" s="10"/>
    </row>
    <row r="40" spans="1:10" ht="13.5">
      <c r="A40" s="214" t="s">
        <v>332</v>
      </c>
      <c r="G40" s="231"/>
      <c r="I40" s="10"/>
      <c r="J40" s="10"/>
    </row>
    <row r="41" spans="1:10" ht="13.5">
      <c r="A41" s="214" t="s">
        <v>333</v>
      </c>
      <c r="G41" s="231"/>
      <c r="I41" s="10"/>
      <c r="J41" s="10"/>
    </row>
    <row r="42" spans="9:10" ht="13.5">
      <c r="I42" s="10"/>
      <c r="J42" s="10"/>
    </row>
    <row r="43" spans="9:10" ht="13.5">
      <c r="I43" s="10"/>
      <c r="J43" s="10"/>
    </row>
    <row r="44" spans="9:10" ht="13.5">
      <c r="I44" s="10"/>
      <c r="J44" s="10"/>
    </row>
    <row r="45" spans="9:10" ht="13.5">
      <c r="I45" s="10"/>
      <c r="J45" s="10"/>
    </row>
    <row r="46" spans="9:10" ht="13.5">
      <c r="I46" s="10"/>
      <c r="J46" s="10"/>
    </row>
    <row r="47" spans="9:10" ht="13.5">
      <c r="I47" s="10"/>
      <c r="J47" s="10"/>
    </row>
    <row r="48" spans="9:10" ht="13.5">
      <c r="I48" s="10"/>
      <c r="J48" s="10"/>
    </row>
    <row r="49" spans="9:10" ht="13.5">
      <c r="I49" s="10"/>
      <c r="J49" s="10"/>
    </row>
    <row r="50" spans="9:10" ht="13.5">
      <c r="I50" s="10"/>
      <c r="J50" s="10"/>
    </row>
    <row r="51" spans="9:10" ht="13.5">
      <c r="I51" s="10"/>
      <c r="J51" s="10"/>
    </row>
    <row r="52" spans="9:10" ht="13.5">
      <c r="I52" s="10"/>
      <c r="J52" s="10"/>
    </row>
    <row r="53" spans="9:10" ht="13.5">
      <c r="I53" s="10"/>
      <c r="J53" s="10"/>
    </row>
    <row r="54" spans="9:10" ht="13.5">
      <c r="I54" s="10"/>
      <c r="J54" s="10"/>
    </row>
    <row r="55" spans="9:10" ht="13.5">
      <c r="I55" s="10"/>
      <c r="J55" s="10"/>
    </row>
    <row r="56" spans="9:10" ht="13.5">
      <c r="I56" s="10"/>
      <c r="J56" s="10"/>
    </row>
    <row r="57" spans="9:10" ht="13.5">
      <c r="I57" s="10"/>
      <c r="J57" s="10"/>
    </row>
    <row r="58" spans="9:10" ht="13.5">
      <c r="I58" s="10"/>
      <c r="J58" s="10"/>
    </row>
    <row r="59" spans="9:10" ht="13.5">
      <c r="I59" s="10"/>
      <c r="J59" s="10"/>
    </row>
    <row r="60" spans="9:10" ht="13.5">
      <c r="I60" s="10"/>
      <c r="J60" s="10"/>
    </row>
    <row r="61" spans="9:10" ht="13.5">
      <c r="I61" s="10"/>
      <c r="J61" s="10"/>
    </row>
    <row r="62" spans="9:10" ht="13.5">
      <c r="I62" s="10"/>
      <c r="J62" s="10"/>
    </row>
  </sheetData>
  <mergeCells count="93">
    <mergeCell ref="A36:C36"/>
    <mergeCell ref="B5:D6"/>
    <mergeCell ref="G8:H8"/>
    <mergeCell ref="G34:H34"/>
    <mergeCell ref="G14:H14"/>
    <mergeCell ref="G15:H15"/>
    <mergeCell ref="G16:H16"/>
    <mergeCell ref="G28:H28"/>
    <mergeCell ref="G29:H29"/>
    <mergeCell ref="G31:H31"/>
    <mergeCell ref="B1:E1"/>
    <mergeCell ref="B3:J3"/>
    <mergeCell ref="E5:F6"/>
    <mergeCell ref="G5:H6"/>
    <mergeCell ref="I5:J6"/>
    <mergeCell ref="A2:J2"/>
    <mergeCell ref="A5:A6"/>
    <mergeCell ref="I23:J23"/>
    <mergeCell ref="I24:J24"/>
    <mergeCell ref="I22:J22"/>
    <mergeCell ref="G25:H25"/>
    <mergeCell ref="G9:H9"/>
    <mergeCell ref="G18:H18"/>
    <mergeCell ref="G13:H13"/>
    <mergeCell ref="G11:H11"/>
    <mergeCell ref="G10:H10"/>
    <mergeCell ref="G12:H12"/>
    <mergeCell ref="G17:H17"/>
    <mergeCell ref="I17:J17"/>
    <mergeCell ref="I19:J19"/>
    <mergeCell ref="I20:J20"/>
    <mergeCell ref="I21:J21"/>
    <mergeCell ref="I18:J18"/>
    <mergeCell ref="I8:J8"/>
    <mergeCell ref="I11:J11"/>
    <mergeCell ref="I10:J10"/>
    <mergeCell ref="I12:J12"/>
    <mergeCell ref="I9:J9"/>
    <mergeCell ref="I13:J13"/>
    <mergeCell ref="I14:J14"/>
    <mergeCell ref="I15:J15"/>
    <mergeCell ref="I16:J16"/>
    <mergeCell ref="I31:J31"/>
    <mergeCell ref="I25:J25"/>
    <mergeCell ref="I26:J26"/>
    <mergeCell ref="I27:J27"/>
    <mergeCell ref="I28:J28"/>
    <mergeCell ref="I30:J30"/>
    <mergeCell ref="I29:J29"/>
    <mergeCell ref="G30:H30"/>
    <mergeCell ref="G19:H19"/>
    <mergeCell ref="G20:H20"/>
    <mergeCell ref="G21:H21"/>
    <mergeCell ref="G22:H22"/>
    <mergeCell ref="G23:H23"/>
    <mergeCell ref="G24:H24"/>
    <mergeCell ref="G26:H26"/>
    <mergeCell ref="G27:H27"/>
    <mergeCell ref="E8:F8"/>
    <mergeCell ref="E11:F11"/>
    <mergeCell ref="E10:F10"/>
    <mergeCell ref="E12:F12"/>
    <mergeCell ref="E17:F17"/>
    <mergeCell ref="E9:F9"/>
    <mergeCell ref="E18:F18"/>
    <mergeCell ref="E34:F34"/>
    <mergeCell ref="E13:F13"/>
    <mergeCell ref="E14:F14"/>
    <mergeCell ref="E15:F15"/>
    <mergeCell ref="E16:F16"/>
    <mergeCell ref="E19:F19"/>
    <mergeCell ref="E20:F20"/>
    <mergeCell ref="E21:F21"/>
    <mergeCell ref="E22:F22"/>
    <mergeCell ref="E23:F23"/>
    <mergeCell ref="E24:F24"/>
    <mergeCell ref="E25:F25"/>
    <mergeCell ref="E26:F26"/>
    <mergeCell ref="E27:F27"/>
    <mergeCell ref="E28:F28"/>
    <mergeCell ref="E29:F29"/>
    <mergeCell ref="E30:F30"/>
    <mergeCell ref="E33:F33"/>
    <mergeCell ref="E31:F31"/>
    <mergeCell ref="E32:F32"/>
    <mergeCell ref="I36:J36"/>
    <mergeCell ref="G32:H32"/>
    <mergeCell ref="G36:H36"/>
    <mergeCell ref="E36:F36"/>
    <mergeCell ref="I34:J34"/>
    <mergeCell ref="I33:J33"/>
    <mergeCell ref="G33:H33"/>
    <mergeCell ref="I32:J32"/>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L17"/>
  <sheetViews>
    <sheetView workbookViewId="0" topLeftCell="A1">
      <selection activeCell="A2" sqref="A2:K2"/>
    </sheetView>
  </sheetViews>
  <sheetFormatPr defaultColWidth="9.00390625" defaultRowHeight="13.5"/>
  <cols>
    <col min="1" max="1" width="13.125" style="1" customWidth="1"/>
    <col min="2" max="6" width="7.625" style="1" customWidth="1"/>
    <col min="7" max="7" width="8.125" style="1" customWidth="1"/>
    <col min="8" max="11" width="7.625" style="1" customWidth="1"/>
  </cols>
  <sheetData>
    <row r="1" ht="32.25" customHeight="1">
      <c r="K1" s="115"/>
    </row>
    <row r="2" spans="1:11" ht="50.25" customHeight="1">
      <c r="A2" s="33" t="s">
        <v>112</v>
      </c>
      <c r="B2" s="33"/>
      <c r="C2" s="33"/>
      <c r="D2" s="33"/>
      <c r="E2" s="33"/>
      <c r="F2" s="33"/>
      <c r="G2" s="33"/>
      <c r="H2" s="33"/>
      <c r="I2" s="33"/>
      <c r="J2" s="33"/>
      <c r="K2" s="33"/>
    </row>
    <row r="3" ht="16.5" customHeight="1" thickBot="1">
      <c r="K3" s="6" t="s">
        <v>113</v>
      </c>
    </row>
    <row r="4" spans="1:11" ht="18" customHeight="1">
      <c r="A4" s="117" t="s">
        <v>118</v>
      </c>
      <c r="B4" s="187" t="s">
        <v>119</v>
      </c>
      <c r="C4" s="187"/>
      <c r="D4" s="187"/>
      <c r="E4" s="117"/>
      <c r="F4" s="35" t="s">
        <v>120</v>
      </c>
      <c r="G4" s="42"/>
      <c r="H4" s="119" t="s">
        <v>114</v>
      </c>
      <c r="I4" s="187"/>
      <c r="J4" s="187"/>
      <c r="K4" s="187"/>
    </row>
    <row r="5" spans="1:11" ht="18" customHeight="1">
      <c r="A5" s="43"/>
      <c r="B5" s="188" t="s">
        <v>115</v>
      </c>
      <c r="C5" s="43"/>
      <c r="D5" s="37" t="s">
        <v>116</v>
      </c>
      <c r="E5" s="43"/>
      <c r="F5" s="37"/>
      <c r="G5" s="43"/>
      <c r="H5" s="43" t="s">
        <v>121</v>
      </c>
      <c r="I5" s="36"/>
      <c r="J5" s="36" t="s">
        <v>122</v>
      </c>
      <c r="K5" s="37"/>
    </row>
    <row r="6" spans="1:12" ht="24" customHeight="1">
      <c r="A6" s="120"/>
      <c r="B6" s="189" t="s">
        <v>123</v>
      </c>
      <c r="C6" s="190" t="s">
        <v>124</v>
      </c>
      <c r="D6" s="189" t="s">
        <v>123</v>
      </c>
      <c r="E6" s="190" t="s">
        <v>124</v>
      </c>
      <c r="F6" s="189" t="s">
        <v>123</v>
      </c>
      <c r="G6" s="190" t="s">
        <v>124</v>
      </c>
      <c r="H6" s="189" t="s">
        <v>123</v>
      </c>
      <c r="I6" s="190" t="s">
        <v>124</v>
      </c>
      <c r="J6" s="189" t="s">
        <v>123</v>
      </c>
      <c r="K6" s="191" t="s">
        <v>124</v>
      </c>
      <c r="L6" s="131"/>
    </row>
    <row r="7" spans="1:11" ht="6" customHeight="1">
      <c r="A7" s="9"/>
      <c r="B7" s="2"/>
      <c r="C7" s="2"/>
      <c r="D7" s="2"/>
      <c r="E7" s="2"/>
      <c r="F7" s="2"/>
      <c r="G7" s="2"/>
      <c r="H7" s="20"/>
      <c r="I7" s="192"/>
      <c r="J7" s="192"/>
      <c r="K7" s="20"/>
    </row>
    <row r="8" spans="1:11" s="13" customFormat="1" ht="20.25" customHeight="1">
      <c r="A8" s="22" t="s">
        <v>125</v>
      </c>
      <c r="B8" s="193">
        <v>112</v>
      </c>
      <c r="C8" s="193">
        <v>47364</v>
      </c>
      <c r="D8" s="193">
        <v>273</v>
      </c>
      <c r="E8" s="193">
        <v>83577</v>
      </c>
      <c r="F8" s="193">
        <v>28415</v>
      </c>
      <c r="G8" s="193">
        <v>116191</v>
      </c>
      <c r="H8" s="193">
        <v>474</v>
      </c>
      <c r="I8" s="193">
        <v>111013</v>
      </c>
      <c r="J8" s="193">
        <v>673</v>
      </c>
      <c r="K8" s="193">
        <v>41585</v>
      </c>
    </row>
    <row r="9" spans="1:11" s="13" customFormat="1" ht="20.25" customHeight="1">
      <c r="A9" s="22" t="s">
        <v>126</v>
      </c>
      <c r="B9" s="193">
        <v>129</v>
      </c>
      <c r="C9" s="193">
        <v>75970</v>
      </c>
      <c r="D9" s="193">
        <v>406</v>
      </c>
      <c r="E9" s="193">
        <v>80627</v>
      </c>
      <c r="F9" s="193">
        <v>29488</v>
      </c>
      <c r="G9" s="193">
        <v>118900</v>
      </c>
      <c r="H9" s="193">
        <v>522</v>
      </c>
      <c r="I9" s="193">
        <v>113082</v>
      </c>
      <c r="J9" s="193">
        <v>770</v>
      </c>
      <c r="K9" s="193">
        <v>48439</v>
      </c>
    </row>
    <row r="10" spans="1:11" s="13" customFormat="1" ht="20.25" customHeight="1">
      <c r="A10" s="22" t="s">
        <v>127</v>
      </c>
      <c r="B10" s="193">
        <v>115</v>
      </c>
      <c r="C10" s="193">
        <v>67241</v>
      </c>
      <c r="D10" s="193">
        <v>387</v>
      </c>
      <c r="E10" s="193">
        <v>75679</v>
      </c>
      <c r="F10" s="193">
        <v>29580</v>
      </c>
      <c r="G10" s="193">
        <v>114366</v>
      </c>
      <c r="H10" s="193">
        <v>585</v>
      </c>
      <c r="I10" s="193">
        <v>97666</v>
      </c>
      <c r="J10" s="193">
        <v>757</v>
      </c>
      <c r="K10" s="193">
        <v>54541</v>
      </c>
    </row>
    <row r="11" spans="1:11" s="13" customFormat="1" ht="20.25" customHeight="1">
      <c r="A11" s="22" t="s">
        <v>20</v>
      </c>
      <c r="B11" s="193">
        <v>139</v>
      </c>
      <c r="C11" s="193">
        <v>75232</v>
      </c>
      <c r="D11" s="193">
        <v>361</v>
      </c>
      <c r="E11" s="193">
        <v>125275</v>
      </c>
      <c r="F11" s="193">
        <v>30245</v>
      </c>
      <c r="G11" s="193">
        <v>127509</v>
      </c>
      <c r="H11" s="193">
        <v>642</v>
      </c>
      <c r="I11" s="193">
        <v>120735</v>
      </c>
      <c r="J11" s="193">
        <v>804</v>
      </c>
      <c r="K11" s="193">
        <v>57241</v>
      </c>
    </row>
    <row r="12" spans="1:11" s="14" customFormat="1" ht="20.25" customHeight="1">
      <c r="A12" s="17" t="s">
        <v>128</v>
      </c>
      <c r="B12" s="194">
        <v>148</v>
      </c>
      <c r="C12" s="194">
        <v>73400</v>
      </c>
      <c r="D12" s="194">
        <v>326</v>
      </c>
      <c r="E12" s="194">
        <v>109895</v>
      </c>
      <c r="F12" s="194">
        <v>30609</v>
      </c>
      <c r="G12" s="194">
        <v>132726</v>
      </c>
      <c r="H12" s="194">
        <v>679</v>
      </c>
      <c r="I12" s="194">
        <v>120304</v>
      </c>
      <c r="J12" s="194">
        <v>805</v>
      </c>
      <c r="K12" s="194">
        <v>57206</v>
      </c>
    </row>
    <row r="13" spans="1:11" ht="6" customHeight="1" thickBot="1">
      <c r="A13" s="8"/>
      <c r="B13" s="5"/>
      <c r="C13" s="5"/>
      <c r="D13" s="5"/>
      <c r="E13" s="5"/>
      <c r="F13" s="5"/>
      <c r="G13" s="5"/>
      <c r="H13" s="19"/>
      <c r="I13" s="5"/>
      <c r="J13" s="5"/>
      <c r="K13" s="19"/>
    </row>
    <row r="14" spans="1:11" ht="18" customHeight="1">
      <c r="A14" s="7" t="s">
        <v>117</v>
      </c>
      <c r="B14" s="10"/>
      <c r="C14" s="10"/>
      <c r="D14" s="10"/>
      <c r="E14" s="10"/>
      <c r="F14" s="10"/>
      <c r="G14" s="10"/>
      <c r="H14" s="10"/>
      <c r="I14" s="10"/>
      <c r="J14" s="10"/>
      <c r="K14" s="10"/>
    </row>
    <row r="15" ht="13.5">
      <c r="K15" s="195"/>
    </row>
    <row r="16" ht="13.5">
      <c r="K16" s="195"/>
    </row>
    <row r="17" spans="8:9" ht="13.5">
      <c r="H17" s="195"/>
      <c r="I17" s="195"/>
    </row>
  </sheetData>
  <mergeCells count="9">
    <mergeCell ref="A2:K2"/>
    <mergeCell ref="A4:A6"/>
    <mergeCell ref="D5:E5"/>
    <mergeCell ref="J5:K5"/>
    <mergeCell ref="H4:K4"/>
    <mergeCell ref="B4:E4"/>
    <mergeCell ref="B5:C5"/>
    <mergeCell ref="F4:G5"/>
    <mergeCell ref="H5:I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BG33"/>
  <sheetViews>
    <sheetView workbookViewId="0" topLeftCell="A1">
      <selection activeCell="A2" sqref="A2:AC2"/>
    </sheetView>
  </sheetViews>
  <sheetFormatPr defaultColWidth="9.00390625" defaultRowHeight="13.5"/>
  <cols>
    <col min="1" max="1" width="5.125" style="1" customWidth="1"/>
    <col min="2" max="2" width="7.25390625" style="1" customWidth="1"/>
    <col min="3" max="3" width="4.50390625" style="1" customWidth="1"/>
    <col min="4" max="4" width="1.4921875" style="1" customWidth="1"/>
    <col min="5" max="5" width="2.375" style="1" customWidth="1"/>
    <col min="6" max="6" width="2.25390625" style="1" customWidth="1"/>
    <col min="7" max="7" width="4.625" style="1" customWidth="1"/>
    <col min="8" max="8" width="1.4921875" style="1" customWidth="1"/>
    <col min="9" max="9" width="4.625" style="1" customWidth="1"/>
    <col min="10" max="10" width="3.75390625" style="1" customWidth="1"/>
    <col min="11" max="11" width="1.00390625" style="1" customWidth="1"/>
    <col min="12" max="12" width="1.37890625" style="1" customWidth="1"/>
    <col min="13" max="13" width="5.375" style="1" customWidth="1"/>
    <col min="14" max="14" width="0.74609375" style="1" customWidth="1"/>
    <col min="15" max="15" width="3.875" style="1" customWidth="1"/>
    <col min="16" max="16" width="1.4921875" style="1" customWidth="1"/>
    <col min="17" max="17" width="3.00390625" style="1" customWidth="1"/>
    <col min="18" max="18" width="2.25390625" style="1" customWidth="1"/>
    <col min="19" max="19" width="4.625" style="1" customWidth="1"/>
    <col min="20" max="20" width="1.4921875" style="1" customWidth="1"/>
    <col min="21" max="21" width="4.50390625" style="1" customWidth="1"/>
    <col min="22" max="22" width="3.875" style="1" customWidth="1"/>
    <col min="23" max="23" width="1.00390625" style="1" customWidth="1"/>
    <col min="24" max="24" width="1.37890625" style="1" customWidth="1"/>
    <col min="25" max="25" width="5.375" style="1" customWidth="1"/>
    <col min="26" max="26" width="1.4921875" style="1" customWidth="1"/>
    <col min="27" max="27" width="3.25390625" style="1" customWidth="1"/>
    <col min="28" max="28" width="1.25" style="1" customWidth="1"/>
    <col min="29" max="29" width="5.25390625" style="1" customWidth="1"/>
    <col min="30" max="30" width="4.75390625" style="0" customWidth="1"/>
    <col min="31" max="31" width="2.25390625" style="0" customWidth="1"/>
    <col min="32" max="32" width="5.25390625" style="0" customWidth="1"/>
    <col min="33" max="33" width="5.375" style="0" customWidth="1"/>
    <col min="34" max="34" width="0.74609375" style="0" customWidth="1"/>
    <col min="35" max="35" width="1.4921875" style="0" customWidth="1"/>
    <col min="36" max="36" width="5.375" style="0" customWidth="1"/>
    <col min="37" max="37" width="5.25390625" style="0" customWidth="1"/>
    <col min="38" max="38" width="1.4921875" style="0" customWidth="1"/>
    <col min="39" max="39" width="0.74609375" style="0" customWidth="1"/>
    <col min="40" max="40" width="5.50390625" style="0" customWidth="1"/>
    <col min="41" max="41" width="0.74609375" style="0" customWidth="1"/>
    <col min="42" max="42" width="4.875" style="0" customWidth="1"/>
    <col min="43" max="43" width="1.4921875" style="0" customWidth="1"/>
    <col min="44" max="44" width="0.74609375" style="0" customWidth="1"/>
    <col min="45" max="45" width="5.25390625" style="0" customWidth="1"/>
    <col min="46" max="46" width="5.375" style="0" customWidth="1"/>
    <col min="47" max="47" width="0.74609375" style="0" customWidth="1"/>
    <col min="48" max="48" width="1.625" style="0" customWidth="1"/>
    <col min="49" max="50" width="5.25390625" style="0" customWidth="1"/>
    <col min="51" max="51" width="1.4921875" style="0" customWidth="1"/>
    <col min="52" max="52" width="0.74609375" style="0" customWidth="1"/>
    <col min="53" max="53" width="5.25390625" style="0" customWidth="1"/>
    <col min="54" max="54" width="0.74609375" style="0" customWidth="1"/>
    <col min="55" max="55" width="4.50390625" style="0" customWidth="1"/>
    <col min="56" max="56" width="1.4921875" style="0" customWidth="1"/>
    <col min="57" max="57" width="0.74609375" style="0" customWidth="1"/>
    <col min="58" max="58" width="5.25390625" style="0" customWidth="1"/>
  </cols>
  <sheetData>
    <row r="1" spans="1:58" ht="30" customHeight="1">
      <c r="A1" s="3"/>
      <c r="B1" s="2"/>
      <c r="C1" s="2"/>
      <c r="D1" s="2"/>
      <c r="E1" s="2"/>
      <c r="F1" s="2"/>
      <c r="G1" s="2"/>
      <c r="H1" s="2"/>
      <c r="I1" s="2"/>
      <c r="J1" s="2"/>
      <c r="K1" s="2"/>
      <c r="L1" s="2"/>
      <c r="M1" s="2"/>
      <c r="N1" s="2"/>
      <c r="O1" s="2"/>
      <c r="P1" s="2"/>
      <c r="Q1" s="2"/>
      <c r="R1" s="2"/>
      <c r="S1" s="2"/>
      <c r="T1" s="2"/>
      <c r="U1" s="2"/>
      <c r="V1" s="2"/>
      <c r="W1" s="2"/>
      <c r="X1" s="2"/>
      <c r="Y1" s="2"/>
      <c r="Z1" s="2"/>
      <c r="AA1" s="2"/>
      <c r="AB1" s="2"/>
      <c r="AC1" s="2"/>
      <c r="AD1" s="131"/>
      <c r="AE1" s="131"/>
      <c r="AF1" s="131"/>
      <c r="AG1" s="131"/>
      <c r="AH1" s="131"/>
      <c r="AI1" s="131"/>
      <c r="AJ1" s="131"/>
      <c r="AK1" s="131"/>
      <c r="AL1" s="131"/>
      <c r="AM1" s="131"/>
      <c r="AN1" s="131"/>
      <c r="AO1" s="131"/>
      <c r="AP1" s="131"/>
      <c r="AQ1" s="131"/>
      <c r="AR1" s="131"/>
      <c r="AS1" s="131"/>
      <c r="AT1" s="131"/>
      <c r="AU1" s="131"/>
      <c r="AV1" s="131"/>
      <c r="AW1" s="131"/>
      <c r="AX1" s="131"/>
      <c r="AY1" s="132"/>
      <c r="AZ1" s="132"/>
      <c r="BA1" s="132"/>
      <c r="BB1" s="132"/>
      <c r="BC1" s="132"/>
      <c r="BD1" s="132"/>
      <c r="BE1" s="132"/>
      <c r="BF1" s="132"/>
    </row>
    <row r="2" spans="1:58" ht="24.75" customHeight="1">
      <c r="A2" s="33" t="s">
        <v>81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10"/>
      <c r="AE2" s="10"/>
      <c r="AF2" s="10"/>
      <c r="AG2" s="10"/>
      <c r="AH2" s="10"/>
      <c r="AI2" s="10"/>
      <c r="AJ2" s="10"/>
      <c r="AK2" s="133"/>
      <c r="AL2" s="133"/>
      <c r="AM2" s="133"/>
      <c r="AN2" s="133"/>
      <c r="AO2" s="10"/>
      <c r="AP2" s="10"/>
      <c r="AQ2" s="10"/>
      <c r="AR2" s="10"/>
      <c r="AS2" s="10"/>
      <c r="AT2" s="10"/>
      <c r="AU2" s="10"/>
      <c r="AV2" s="10"/>
      <c r="AW2" s="10"/>
      <c r="AX2" s="10"/>
      <c r="AY2" s="10"/>
      <c r="AZ2" s="10"/>
      <c r="BA2" s="10"/>
      <c r="BB2" s="10"/>
      <c r="BC2" s="10"/>
      <c r="BD2" s="10"/>
      <c r="BE2" s="10"/>
      <c r="BF2" s="10"/>
    </row>
    <row r="3" spans="1:58" ht="16.5" customHeight="1" thickBot="1">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0"/>
      <c r="AE3" s="10"/>
      <c r="AF3" s="10"/>
      <c r="AG3" s="10"/>
      <c r="AH3" s="10"/>
      <c r="AI3" s="10"/>
      <c r="AJ3" s="10"/>
      <c r="AK3" s="10"/>
      <c r="AL3" s="10"/>
      <c r="AM3" s="10"/>
      <c r="AN3" s="10"/>
      <c r="AO3" s="10"/>
      <c r="AP3" s="10"/>
      <c r="AQ3" s="10"/>
      <c r="AR3" s="10"/>
      <c r="AS3" s="10"/>
      <c r="AT3" s="10"/>
      <c r="AU3" s="10"/>
      <c r="AV3" s="10"/>
      <c r="AW3" s="10"/>
      <c r="AX3" s="10"/>
      <c r="AY3" s="10"/>
      <c r="AZ3" s="10"/>
      <c r="BA3" s="10"/>
      <c r="BB3" s="135"/>
      <c r="BC3" s="135"/>
      <c r="BD3" s="135"/>
      <c r="BE3" s="135"/>
      <c r="BF3" s="116" t="s">
        <v>82</v>
      </c>
    </row>
    <row r="4" spans="1:58" ht="18" customHeight="1">
      <c r="A4" s="136" t="s">
        <v>83</v>
      </c>
      <c r="B4" s="137"/>
      <c r="C4" s="136" t="s">
        <v>84</v>
      </c>
      <c r="D4" s="137"/>
      <c r="E4" s="137"/>
      <c r="F4" s="137"/>
      <c r="G4" s="137" t="s">
        <v>85</v>
      </c>
      <c r="H4" s="137"/>
      <c r="I4" s="137"/>
      <c r="J4" s="138" t="s">
        <v>86</v>
      </c>
      <c r="K4" s="138"/>
      <c r="L4" s="138"/>
      <c r="M4" s="138"/>
      <c r="N4" s="138"/>
      <c r="O4" s="138"/>
      <c r="P4" s="138"/>
      <c r="Q4" s="138"/>
      <c r="R4" s="138"/>
      <c r="S4" s="138"/>
      <c r="T4" s="138"/>
      <c r="U4" s="138"/>
      <c r="V4" s="138"/>
      <c r="W4" s="138"/>
      <c r="X4" s="138"/>
      <c r="Y4" s="138"/>
      <c r="Z4" s="138"/>
      <c r="AA4" s="138"/>
      <c r="AB4" s="138"/>
      <c r="AC4" s="138"/>
      <c r="AD4" s="139" t="s">
        <v>87</v>
      </c>
      <c r="AE4" s="118"/>
      <c r="AF4" s="118"/>
      <c r="AG4" s="118" t="s">
        <v>88</v>
      </c>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9"/>
    </row>
    <row r="5" spans="1:58" ht="13.5" customHeight="1">
      <c r="A5" s="140"/>
      <c r="B5" s="141"/>
      <c r="C5" s="140"/>
      <c r="D5" s="141"/>
      <c r="E5" s="141"/>
      <c r="F5" s="141"/>
      <c r="G5" s="141"/>
      <c r="H5" s="141"/>
      <c r="I5" s="141"/>
      <c r="J5" s="142" t="s">
        <v>89</v>
      </c>
      <c r="K5" s="142"/>
      <c r="L5" s="142"/>
      <c r="M5" s="142"/>
      <c r="N5" s="143" t="s">
        <v>90</v>
      </c>
      <c r="O5" s="143"/>
      <c r="P5" s="143"/>
      <c r="Q5" s="143"/>
      <c r="R5" s="143"/>
      <c r="S5" s="143" t="s">
        <v>91</v>
      </c>
      <c r="T5" s="143"/>
      <c r="U5" s="143"/>
      <c r="V5" s="143" t="s">
        <v>92</v>
      </c>
      <c r="W5" s="143"/>
      <c r="X5" s="143"/>
      <c r="Y5" s="143"/>
      <c r="Z5" s="143" t="s">
        <v>93</v>
      </c>
      <c r="AA5" s="143"/>
      <c r="AB5" s="143"/>
      <c r="AC5" s="144"/>
      <c r="AD5" s="120"/>
      <c r="AE5" s="121"/>
      <c r="AF5" s="121"/>
      <c r="AG5" s="121" t="s">
        <v>89</v>
      </c>
      <c r="AH5" s="121"/>
      <c r="AI5" s="121"/>
      <c r="AJ5" s="121"/>
      <c r="AK5" s="145" t="s">
        <v>90</v>
      </c>
      <c r="AL5" s="145"/>
      <c r="AM5" s="145"/>
      <c r="AN5" s="145"/>
      <c r="AO5" s="145" t="s">
        <v>91</v>
      </c>
      <c r="AP5" s="145"/>
      <c r="AQ5" s="145"/>
      <c r="AR5" s="145"/>
      <c r="AS5" s="145"/>
      <c r="AT5" s="145" t="s">
        <v>92</v>
      </c>
      <c r="AU5" s="145"/>
      <c r="AV5" s="145"/>
      <c r="AW5" s="145"/>
      <c r="AX5" s="145" t="s">
        <v>93</v>
      </c>
      <c r="AY5" s="145"/>
      <c r="AZ5" s="145"/>
      <c r="BA5" s="145"/>
      <c r="BB5" s="145" t="s">
        <v>94</v>
      </c>
      <c r="BC5" s="145"/>
      <c r="BD5" s="145"/>
      <c r="BE5" s="145"/>
      <c r="BF5" s="146"/>
    </row>
    <row r="6" spans="1:58" ht="13.5" customHeight="1">
      <c r="A6" s="147"/>
      <c r="B6" s="148"/>
      <c r="C6" s="147"/>
      <c r="D6" s="148"/>
      <c r="E6" s="148"/>
      <c r="F6" s="148"/>
      <c r="G6" s="148"/>
      <c r="H6" s="148"/>
      <c r="I6" s="148"/>
      <c r="J6" s="148"/>
      <c r="K6" s="148"/>
      <c r="L6" s="148"/>
      <c r="M6" s="148"/>
      <c r="N6" s="149" t="s">
        <v>95</v>
      </c>
      <c r="O6" s="149"/>
      <c r="P6" s="149"/>
      <c r="Q6" s="149"/>
      <c r="R6" s="149"/>
      <c r="S6" s="149" t="s">
        <v>96</v>
      </c>
      <c r="T6" s="149"/>
      <c r="U6" s="149"/>
      <c r="V6" s="149" t="s">
        <v>97</v>
      </c>
      <c r="W6" s="149"/>
      <c r="X6" s="149"/>
      <c r="Y6" s="149"/>
      <c r="Z6" s="149" t="s">
        <v>97</v>
      </c>
      <c r="AA6" s="149"/>
      <c r="AB6" s="149"/>
      <c r="AC6" s="150"/>
      <c r="AD6" s="120"/>
      <c r="AE6" s="121"/>
      <c r="AF6" s="121"/>
      <c r="AG6" s="121"/>
      <c r="AH6" s="121"/>
      <c r="AI6" s="121"/>
      <c r="AJ6" s="121"/>
      <c r="AK6" s="151" t="s">
        <v>105</v>
      </c>
      <c r="AL6" s="151"/>
      <c r="AM6" s="151"/>
      <c r="AN6" s="151"/>
      <c r="AO6" s="151" t="s">
        <v>98</v>
      </c>
      <c r="AP6" s="151"/>
      <c r="AQ6" s="151"/>
      <c r="AR6" s="151"/>
      <c r="AS6" s="151"/>
      <c r="AT6" s="151" t="s">
        <v>99</v>
      </c>
      <c r="AU6" s="151"/>
      <c r="AV6" s="151"/>
      <c r="AW6" s="151"/>
      <c r="AX6" s="151" t="s">
        <v>95</v>
      </c>
      <c r="AY6" s="151"/>
      <c r="AZ6" s="151"/>
      <c r="BA6" s="151"/>
      <c r="BB6" s="151" t="s">
        <v>96</v>
      </c>
      <c r="BC6" s="151"/>
      <c r="BD6" s="151"/>
      <c r="BE6" s="151"/>
      <c r="BF6" s="152"/>
    </row>
    <row r="7" spans="1:58" ht="6" customHeight="1">
      <c r="A7" s="153"/>
      <c r="B7" s="154"/>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47"/>
      <c r="AF7" s="47"/>
      <c r="AG7" s="155"/>
      <c r="AH7" s="47"/>
      <c r="AI7" s="47"/>
      <c r="AJ7" s="47"/>
      <c r="AK7" s="155"/>
      <c r="AL7" s="47"/>
      <c r="AM7" s="47"/>
      <c r="AN7" s="47"/>
      <c r="AO7" s="155"/>
      <c r="AP7" s="47"/>
      <c r="AQ7" s="47"/>
      <c r="AR7" s="47"/>
      <c r="AS7" s="47"/>
      <c r="AT7" s="155"/>
      <c r="AU7" s="47"/>
      <c r="AV7" s="47"/>
      <c r="AW7" s="47"/>
      <c r="AX7" s="155"/>
      <c r="AY7" s="47"/>
      <c r="AZ7" s="47"/>
      <c r="BA7" s="47"/>
      <c r="BB7" s="155"/>
      <c r="BC7" s="47"/>
      <c r="BD7" s="47"/>
      <c r="BE7" s="47"/>
      <c r="BF7" s="47"/>
    </row>
    <row r="8" spans="1:58" s="13" customFormat="1" ht="16.5" customHeight="1">
      <c r="A8" s="44" t="s">
        <v>106</v>
      </c>
      <c r="B8" s="45"/>
      <c r="C8" s="156">
        <v>207</v>
      </c>
      <c r="D8" s="157" t="s">
        <v>107</v>
      </c>
      <c r="E8" s="158">
        <v>301</v>
      </c>
      <c r="F8" s="158"/>
      <c r="G8" s="156">
        <v>206</v>
      </c>
      <c r="H8" s="157" t="s">
        <v>107</v>
      </c>
      <c r="I8" s="156">
        <v>277</v>
      </c>
      <c r="J8" s="158">
        <v>3334</v>
      </c>
      <c r="K8" s="158"/>
      <c r="L8" s="157" t="s">
        <v>107</v>
      </c>
      <c r="M8" s="156">
        <v>4489</v>
      </c>
      <c r="N8" s="158">
        <v>812</v>
      </c>
      <c r="O8" s="158"/>
      <c r="P8" s="157" t="s">
        <v>107</v>
      </c>
      <c r="Q8" s="158">
        <v>1042</v>
      </c>
      <c r="R8" s="158"/>
      <c r="S8" s="156">
        <v>531</v>
      </c>
      <c r="T8" s="157" t="s">
        <v>107</v>
      </c>
      <c r="U8" s="156">
        <v>692</v>
      </c>
      <c r="V8" s="158">
        <v>1032</v>
      </c>
      <c r="W8" s="158"/>
      <c r="X8" s="157" t="s">
        <v>107</v>
      </c>
      <c r="Y8" s="156">
        <v>1379</v>
      </c>
      <c r="Z8" s="158">
        <v>959</v>
      </c>
      <c r="AA8" s="158"/>
      <c r="AB8" s="157" t="s">
        <v>107</v>
      </c>
      <c r="AC8" s="156">
        <v>1376</v>
      </c>
      <c r="AD8" s="159">
        <v>157</v>
      </c>
      <c r="AE8" s="157" t="s">
        <v>107</v>
      </c>
      <c r="AF8" s="159">
        <v>343</v>
      </c>
      <c r="AG8" s="156">
        <v>5145</v>
      </c>
      <c r="AH8" s="160" t="s">
        <v>100</v>
      </c>
      <c r="AI8" s="160"/>
      <c r="AJ8" s="156">
        <v>8632</v>
      </c>
      <c r="AK8" s="159">
        <v>893</v>
      </c>
      <c r="AL8" s="160" t="s">
        <v>100</v>
      </c>
      <c r="AM8" s="160"/>
      <c r="AN8" s="159">
        <v>2392</v>
      </c>
      <c r="AO8" s="161">
        <v>1182</v>
      </c>
      <c r="AP8" s="161"/>
      <c r="AQ8" s="160" t="s">
        <v>100</v>
      </c>
      <c r="AR8" s="160"/>
      <c r="AS8" s="159">
        <v>2754</v>
      </c>
      <c r="AT8" s="159">
        <v>1606</v>
      </c>
      <c r="AU8" s="160" t="s">
        <v>100</v>
      </c>
      <c r="AV8" s="160"/>
      <c r="AW8" s="159">
        <v>1750</v>
      </c>
      <c r="AX8" s="159">
        <v>888</v>
      </c>
      <c r="AY8" s="160" t="s">
        <v>100</v>
      </c>
      <c r="AZ8" s="160"/>
      <c r="BA8" s="159">
        <v>1044</v>
      </c>
      <c r="BB8" s="161">
        <v>576</v>
      </c>
      <c r="BC8" s="161"/>
      <c r="BD8" s="160" t="s">
        <v>100</v>
      </c>
      <c r="BE8" s="160"/>
      <c r="BF8" s="159">
        <v>692</v>
      </c>
    </row>
    <row r="9" spans="1:58" s="13" customFormat="1" ht="16.5" customHeight="1">
      <c r="A9" s="44"/>
      <c r="B9" s="45"/>
      <c r="C9" s="162">
        <v>68.8</v>
      </c>
      <c r="D9" s="163"/>
      <c r="E9" s="163"/>
      <c r="F9" s="163"/>
      <c r="G9" s="163">
        <v>74.4</v>
      </c>
      <c r="H9" s="163"/>
      <c r="I9" s="163"/>
      <c r="J9" s="163">
        <v>74.3</v>
      </c>
      <c r="K9" s="163">
        <v>0</v>
      </c>
      <c r="L9" s="163"/>
      <c r="M9" s="163"/>
      <c r="N9" s="163">
        <v>77.9</v>
      </c>
      <c r="O9" s="163">
        <v>0</v>
      </c>
      <c r="P9" s="163"/>
      <c r="Q9" s="163"/>
      <c r="R9" s="163"/>
      <c r="S9" s="163">
        <v>76.7</v>
      </c>
      <c r="T9" s="163"/>
      <c r="U9" s="163"/>
      <c r="V9" s="163">
        <v>74.8</v>
      </c>
      <c r="W9" s="163">
        <v>0</v>
      </c>
      <c r="X9" s="163"/>
      <c r="Y9" s="163"/>
      <c r="Z9" s="163">
        <v>69.7</v>
      </c>
      <c r="AA9" s="163">
        <v>0</v>
      </c>
      <c r="AB9" s="163"/>
      <c r="AC9" s="163"/>
      <c r="AD9" s="163">
        <v>45.8</v>
      </c>
      <c r="AE9" s="163" t="e">
        <v>#VALUE!</v>
      </c>
      <c r="AF9" s="163"/>
      <c r="AG9" s="163">
        <v>59.6</v>
      </c>
      <c r="AH9" s="163"/>
      <c r="AI9" s="163">
        <v>0</v>
      </c>
      <c r="AJ9" s="163"/>
      <c r="AK9" s="163">
        <v>37.3</v>
      </c>
      <c r="AL9" s="163"/>
      <c r="AM9" s="163">
        <v>0</v>
      </c>
      <c r="AN9" s="163"/>
      <c r="AO9" s="163">
        <v>42.9</v>
      </c>
      <c r="AP9" s="163"/>
      <c r="AQ9" s="163" t="e">
        <v>#VALUE!</v>
      </c>
      <c r="AR9" s="163"/>
      <c r="AS9" s="163"/>
      <c r="AT9" s="163">
        <v>91.8</v>
      </c>
      <c r="AU9" s="163" t="e">
        <v>#VALUE!</v>
      </c>
      <c r="AV9" s="163"/>
      <c r="AW9" s="163"/>
      <c r="AX9" s="163">
        <v>85.1</v>
      </c>
      <c r="AY9" s="163" t="e">
        <v>#VALUE!</v>
      </c>
      <c r="AZ9" s="163"/>
      <c r="BA9" s="163"/>
      <c r="BB9" s="163">
        <v>83.2</v>
      </c>
      <c r="BC9" s="163" t="e">
        <v>#DIV/0!</v>
      </c>
      <c r="BD9" s="163"/>
      <c r="BE9" s="163"/>
      <c r="BF9" s="163"/>
    </row>
    <row r="10" spans="1:58" s="13" customFormat="1" ht="16.5" customHeight="1">
      <c r="A10" s="44" t="s">
        <v>108</v>
      </c>
      <c r="B10" s="45"/>
      <c r="C10" s="156">
        <v>238</v>
      </c>
      <c r="D10" s="157" t="s">
        <v>107</v>
      </c>
      <c r="E10" s="164">
        <v>292</v>
      </c>
      <c r="F10" s="164"/>
      <c r="G10" s="156">
        <v>233</v>
      </c>
      <c r="H10" s="157" t="s">
        <v>107</v>
      </c>
      <c r="I10" s="156">
        <v>272</v>
      </c>
      <c r="J10" s="158">
        <v>3507</v>
      </c>
      <c r="K10" s="158">
        <v>0</v>
      </c>
      <c r="L10" s="157" t="s">
        <v>107</v>
      </c>
      <c r="M10" s="156">
        <v>4488</v>
      </c>
      <c r="N10" s="158">
        <v>836</v>
      </c>
      <c r="O10" s="158"/>
      <c r="P10" s="157" t="s">
        <v>107</v>
      </c>
      <c r="Q10" s="158">
        <v>1038</v>
      </c>
      <c r="R10" s="158"/>
      <c r="S10" s="156">
        <v>542</v>
      </c>
      <c r="T10" s="157" t="s">
        <v>107</v>
      </c>
      <c r="U10" s="156">
        <v>689</v>
      </c>
      <c r="V10" s="158">
        <v>1120</v>
      </c>
      <c r="W10" s="158"/>
      <c r="X10" s="157" t="s">
        <v>107</v>
      </c>
      <c r="Y10" s="156">
        <v>1380</v>
      </c>
      <c r="Z10" s="158">
        <v>1009</v>
      </c>
      <c r="AA10" s="158"/>
      <c r="AB10" s="157" t="s">
        <v>107</v>
      </c>
      <c r="AC10" s="156">
        <v>1381</v>
      </c>
      <c r="AD10" s="159">
        <v>180</v>
      </c>
      <c r="AE10" s="157" t="s">
        <v>107</v>
      </c>
      <c r="AF10" s="159">
        <v>336</v>
      </c>
      <c r="AG10" s="156">
        <v>5435</v>
      </c>
      <c r="AH10" s="160" t="s">
        <v>100</v>
      </c>
      <c r="AI10" s="160"/>
      <c r="AJ10" s="156">
        <v>8373</v>
      </c>
      <c r="AK10" s="159">
        <v>923</v>
      </c>
      <c r="AL10" s="160" t="s">
        <v>100</v>
      </c>
      <c r="AM10" s="160"/>
      <c r="AN10" s="159">
        <v>2080</v>
      </c>
      <c r="AO10" s="161">
        <v>1364</v>
      </c>
      <c r="AP10" s="161"/>
      <c r="AQ10" s="160" t="s">
        <v>100</v>
      </c>
      <c r="AR10" s="160"/>
      <c r="AS10" s="159">
        <v>2787</v>
      </c>
      <c r="AT10" s="159">
        <v>1643</v>
      </c>
      <c r="AU10" s="160" t="s">
        <v>100</v>
      </c>
      <c r="AV10" s="160"/>
      <c r="AW10" s="159">
        <v>1756</v>
      </c>
      <c r="AX10" s="159">
        <v>909</v>
      </c>
      <c r="AY10" s="160" t="s">
        <v>100</v>
      </c>
      <c r="AZ10" s="160"/>
      <c r="BA10" s="159">
        <v>1049</v>
      </c>
      <c r="BB10" s="161">
        <v>596</v>
      </c>
      <c r="BC10" s="161"/>
      <c r="BD10" s="160" t="s">
        <v>100</v>
      </c>
      <c r="BE10" s="160"/>
      <c r="BF10" s="159">
        <v>701</v>
      </c>
    </row>
    <row r="11" spans="1:58" s="13" customFormat="1" ht="16.5" customHeight="1">
      <c r="A11" s="44"/>
      <c r="B11" s="45"/>
      <c r="C11" s="162">
        <v>81.5068493150685</v>
      </c>
      <c r="D11" s="163"/>
      <c r="E11" s="163"/>
      <c r="F11" s="163"/>
      <c r="G11" s="163">
        <v>85.7</v>
      </c>
      <c r="H11" s="163"/>
      <c r="I11" s="163"/>
      <c r="J11" s="163">
        <v>78.1</v>
      </c>
      <c r="K11" s="163">
        <v>0</v>
      </c>
      <c r="L11" s="163"/>
      <c r="M11" s="163"/>
      <c r="N11" s="163">
        <v>80.5</v>
      </c>
      <c r="O11" s="163">
        <v>0</v>
      </c>
      <c r="P11" s="163"/>
      <c r="Q11" s="163"/>
      <c r="R11" s="163"/>
      <c r="S11" s="163">
        <v>78.7</v>
      </c>
      <c r="T11" s="163"/>
      <c r="U11" s="163"/>
      <c r="V11" s="163">
        <v>81.2</v>
      </c>
      <c r="W11" s="163">
        <v>0</v>
      </c>
      <c r="X11" s="163"/>
      <c r="Y11" s="163"/>
      <c r="Z11" s="163">
        <v>73.1</v>
      </c>
      <c r="AA11" s="163">
        <v>0</v>
      </c>
      <c r="AB11" s="163"/>
      <c r="AC11" s="163"/>
      <c r="AD11" s="163">
        <v>53.6</v>
      </c>
      <c r="AE11" s="163" t="e">
        <v>#VALUE!</v>
      </c>
      <c r="AF11" s="163"/>
      <c r="AG11" s="163">
        <v>64.9</v>
      </c>
      <c r="AH11" s="163"/>
      <c r="AI11" s="163">
        <v>0</v>
      </c>
      <c r="AJ11" s="163"/>
      <c r="AK11" s="163">
        <v>44.4</v>
      </c>
      <c r="AL11" s="163"/>
      <c r="AM11" s="163">
        <v>0</v>
      </c>
      <c r="AN11" s="163"/>
      <c r="AO11" s="163">
        <v>48.9</v>
      </c>
      <c r="AP11" s="163"/>
      <c r="AQ11" s="163" t="e">
        <v>#VALUE!</v>
      </c>
      <c r="AR11" s="163"/>
      <c r="AS11" s="163"/>
      <c r="AT11" s="163">
        <v>93.6</v>
      </c>
      <c r="AU11" s="163" t="e">
        <v>#VALUE!</v>
      </c>
      <c r="AV11" s="163"/>
      <c r="AW11" s="163"/>
      <c r="AX11" s="163">
        <v>86.6</v>
      </c>
      <c r="AY11" s="163" t="e">
        <v>#VALUE!</v>
      </c>
      <c r="AZ11" s="163"/>
      <c r="BA11" s="163"/>
      <c r="BB11" s="163">
        <v>85</v>
      </c>
      <c r="BC11" s="163" t="e">
        <v>#DIV/0!</v>
      </c>
      <c r="BD11" s="163"/>
      <c r="BE11" s="163"/>
      <c r="BF11" s="163"/>
    </row>
    <row r="12" spans="1:58" s="13" customFormat="1" ht="16.5" customHeight="1">
      <c r="A12" s="44" t="s">
        <v>109</v>
      </c>
      <c r="B12" s="45"/>
      <c r="C12" s="156">
        <v>230</v>
      </c>
      <c r="D12" s="157" t="s">
        <v>100</v>
      </c>
      <c r="E12" s="158">
        <v>295</v>
      </c>
      <c r="F12" s="158"/>
      <c r="G12" s="156">
        <v>218</v>
      </c>
      <c r="H12" s="157" t="s">
        <v>100</v>
      </c>
      <c r="I12" s="156">
        <v>253</v>
      </c>
      <c r="J12" s="158">
        <v>3476</v>
      </c>
      <c r="K12" s="158">
        <v>0</v>
      </c>
      <c r="L12" s="157" t="s">
        <v>100</v>
      </c>
      <c r="M12" s="156">
        <v>4519</v>
      </c>
      <c r="N12" s="158">
        <v>814</v>
      </c>
      <c r="O12" s="158"/>
      <c r="P12" s="157" t="s">
        <v>100</v>
      </c>
      <c r="Q12" s="158">
        <v>1042</v>
      </c>
      <c r="R12" s="158"/>
      <c r="S12" s="156">
        <v>557</v>
      </c>
      <c r="T12" s="157" t="s">
        <v>100</v>
      </c>
      <c r="U12" s="156">
        <v>695</v>
      </c>
      <c r="V12" s="158">
        <v>1087</v>
      </c>
      <c r="W12" s="158"/>
      <c r="X12" s="157" t="s">
        <v>100</v>
      </c>
      <c r="Y12" s="156">
        <v>1389</v>
      </c>
      <c r="Z12" s="158">
        <v>1018</v>
      </c>
      <c r="AA12" s="158"/>
      <c r="AB12" s="157" t="s">
        <v>100</v>
      </c>
      <c r="AC12" s="156">
        <v>1393</v>
      </c>
      <c r="AD12" s="159">
        <v>173</v>
      </c>
      <c r="AE12" s="165" t="s">
        <v>100</v>
      </c>
      <c r="AF12" s="159">
        <v>331</v>
      </c>
      <c r="AG12" s="166">
        <v>5277</v>
      </c>
      <c r="AH12" s="160" t="s">
        <v>100</v>
      </c>
      <c r="AI12" s="160"/>
      <c r="AJ12" s="166">
        <v>8193</v>
      </c>
      <c r="AK12" s="159">
        <v>956</v>
      </c>
      <c r="AL12" s="160" t="s">
        <v>100</v>
      </c>
      <c r="AM12" s="160"/>
      <c r="AN12" s="159">
        <v>2044</v>
      </c>
      <c r="AO12" s="161">
        <v>1233</v>
      </c>
      <c r="AP12" s="167"/>
      <c r="AQ12" s="160" t="s">
        <v>100</v>
      </c>
      <c r="AR12" s="160"/>
      <c r="AS12" s="159">
        <v>2696</v>
      </c>
      <c r="AT12" s="159">
        <v>1578</v>
      </c>
      <c r="AU12" s="160" t="s">
        <v>100</v>
      </c>
      <c r="AV12" s="160"/>
      <c r="AW12" s="159">
        <v>1727</v>
      </c>
      <c r="AX12" s="159">
        <v>909</v>
      </c>
      <c r="AY12" s="160" t="s">
        <v>100</v>
      </c>
      <c r="AZ12" s="160"/>
      <c r="BA12" s="159">
        <v>1040</v>
      </c>
      <c r="BB12" s="161">
        <v>601</v>
      </c>
      <c r="BC12" s="167"/>
      <c r="BD12" s="160" t="s">
        <v>100</v>
      </c>
      <c r="BE12" s="160"/>
      <c r="BF12" s="159">
        <v>686</v>
      </c>
    </row>
    <row r="13" spans="1:58" s="13" customFormat="1" ht="16.5" customHeight="1">
      <c r="A13" s="44"/>
      <c r="B13" s="45"/>
      <c r="C13" s="162">
        <v>77.96610169491525</v>
      </c>
      <c r="D13" s="163"/>
      <c r="E13" s="163"/>
      <c r="F13" s="163"/>
      <c r="G13" s="163">
        <v>86.16600790513834</v>
      </c>
      <c r="H13" s="163"/>
      <c r="I13" s="163"/>
      <c r="J13" s="163">
        <v>76.91967249391458</v>
      </c>
      <c r="K13" s="163">
        <v>0</v>
      </c>
      <c r="L13" s="163"/>
      <c r="M13" s="163"/>
      <c r="N13" s="163">
        <v>78.1190019193858</v>
      </c>
      <c r="O13" s="163">
        <v>0</v>
      </c>
      <c r="P13" s="163"/>
      <c r="Q13" s="163"/>
      <c r="R13" s="163"/>
      <c r="S13" s="163">
        <v>80.14388489208632</v>
      </c>
      <c r="T13" s="163"/>
      <c r="U13" s="163"/>
      <c r="V13" s="163">
        <v>78.25773938084953</v>
      </c>
      <c r="W13" s="163">
        <v>0</v>
      </c>
      <c r="X13" s="163"/>
      <c r="Y13" s="163"/>
      <c r="Z13" s="163">
        <v>73.07968413496052</v>
      </c>
      <c r="AA13" s="163">
        <v>0</v>
      </c>
      <c r="AB13" s="163"/>
      <c r="AC13" s="163"/>
      <c r="AD13" s="163">
        <v>52.26586102719033</v>
      </c>
      <c r="AE13" s="163" t="e">
        <v>#VALUE!</v>
      </c>
      <c r="AF13" s="163"/>
      <c r="AG13" s="163">
        <v>64.40864152325155</v>
      </c>
      <c r="AH13" s="163"/>
      <c r="AI13" s="163">
        <v>0</v>
      </c>
      <c r="AJ13" s="163"/>
      <c r="AK13" s="163">
        <v>46.771037181996086</v>
      </c>
      <c r="AL13" s="163"/>
      <c r="AM13" s="163">
        <v>0</v>
      </c>
      <c r="AN13" s="163"/>
      <c r="AO13" s="163">
        <v>45.73442136498516</v>
      </c>
      <c r="AP13" s="163"/>
      <c r="AQ13" s="163" t="e">
        <v>#VALUE!</v>
      </c>
      <c r="AR13" s="163"/>
      <c r="AS13" s="163"/>
      <c r="AT13" s="163">
        <v>91.37232194557036</v>
      </c>
      <c r="AU13" s="163" t="e">
        <v>#VALUE!</v>
      </c>
      <c r="AV13" s="163"/>
      <c r="AW13" s="163"/>
      <c r="AX13" s="163">
        <v>87.40384615384616</v>
      </c>
      <c r="AY13" s="163" t="e">
        <v>#VALUE!</v>
      </c>
      <c r="AZ13" s="163"/>
      <c r="BA13" s="163"/>
      <c r="BB13" s="163">
        <v>87.60932944606414</v>
      </c>
      <c r="BC13" s="163"/>
      <c r="BD13" s="163" t="e">
        <v>#VALUE!</v>
      </c>
      <c r="BE13" s="163"/>
      <c r="BF13" s="163"/>
    </row>
    <row r="14" spans="1:58" s="13" customFormat="1" ht="16.5" customHeight="1">
      <c r="A14" s="44" t="s">
        <v>20</v>
      </c>
      <c r="B14" s="45"/>
      <c r="C14" s="156">
        <v>242</v>
      </c>
      <c r="D14" s="157" t="s">
        <v>100</v>
      </c>
      <c r="E14" s="158">
        <v>299</v>
      </c>
      <c r="F14" s="158"/>
      <c r="G14" s="156">
        <v>248</v>
      </c>
      <c r="H14" s="157" t="s">
        <v>100</v>
      </c>
      <c r="I14" s="156">
        <v>291</v>
      </c>
      <c r="J14" s="158">
        <v>3457</v>
      </c>
      <c r="K14" s="158"/>
      <c r="L14" s="157" t="s">
        <v>100</v>
      </c>
      <c r="M14" s="156">
        <v>4553</v>
      </c>
      <c r="N14" s="158">
        <v>816</v>
      </c>
      <c r="O14" s="158"/>
      <c r="P14" s="157" t="s">
        <v>100</v>
      </c>
      <c r="Q14" s="158">
        <v>1048</v>
      </c>
      <c r="R14" s="158"/>
      <c r="S14" s="156">
        <v>563</v>
      </c>
      <c r="T14" s="157" t="s">
        <v>100</v>
      </c>
      <c r="U14" s="156">
        <v>700</v>
      </c>
      <c r="V14" s="158">
        <v>1069</v>
      </c>
      <c r="W14" s="158"/>
      <c r="X14" s="157" t="s">
        <v>100</v>
      </c>
      <c r="Y14" s="156">
        <v>1403</v>
      </c>
      <c r="Z14" s="158">
        <v>1009</v>
      </c>
      <c r="AA14" s="158"/>
      <c r="AB14" s="157" t="s">
        <v>100</v>
      </c>
      <c r="AC14" s="156">
        <v>1402</v>
      </c>
      <c r="AD14" s="159">
        <v>189</v>
      </c>
      <c r="AE14" s="157" t="s">
        <v>100</v>
      </c>
      <c r="AF14" s="159">
        <v>327</v>
      </c>
      <c r="AG14" s="156">
        <v>5314</v>
      </c>
      <c r="AH14" s="168" t="s">
        <v>100</v>
      </c>
      <c r="AI14" s="168"/>
      <c r="AJ14" s="156">
        <v>8313</v>
      </c>
      <c r="AK14" s="159">
        <v>890</v>
      </c>
      <c r="AL14" s="160" t="s">
        <v>100</v>
      </c>
      <c r="AM14" s="160"/>
      <c r="AN14" s="159">
        <v>2066</v>
      </c>
      <c r="AO14" s="161">
        <v>1364</v>
      </c>
      <c r="AP14" s="167"/>
      <c r="AQ14" s="160" t="s">
        <v>100</v>
      </c>
      <c r="AR14" s="160"/>
      <c r="AS14" s="159">
        <v>2757</v>
      </c>
      <c r="AT14" s="159">
        <v>1583</v>
      </c>
      <c r="AU14" s="168" t="s">
        <v>100</v>
      </c>
      <c r="AV14" s="168"/>
      <c r="AW14" s="159">
        <v>1759</v>
      </c>
      <c r="AX14" s="159">
        <v>879</v>
      </c>
      <c r="AY14" s="168" t="s">
        <v>100</v>
      </c>
      <c r="AZ14" s="168"/>
      <c r="BA14" s="159">
        <v>1040</v>
      </c>
      <c r="BB14" s="161">
        <v>598</v>
      </c>
      <c r="BC14" s="167"/>
      <c r="BD14" s="168" t="s">
        <v>100</v>
      </c>
      <c r="BE14" s="168"/>
      <c r="BF14" s="159">
        <v>691</v>
      </c>
    </row>
    <row r="15" spans="1:58" s="13" customFormat="1" ht="16.5" customHeight="1">
      <c r="A15" s="44"/>
      <c r="B15" s="45"/>
      <c r="C15" s="162">
        <v>80.9</v>
      </c>
      <c r="D15" s="163"/>
      <c r="E15" s="163"/>
      <c r="F15" s="163"/>
      <c r="G15" s="163">
        <v>85.2</v>
      </c>
      <c r="H15" s="163"/>
      <c r="I15" s="163"/>
      <c r="J15" s="163">
        <v>75.9</v>
      </c>
      <c r="K15" s="163"/>
      <c r="L15" s="163"/>
      <c r="M15" s="163"/>
      <c r="N15" s="163">
        <v>77.9</v>
      </c>
      <c r="O15" s="163"/>
      <c r="P15" s="163"/>
      <c r="Q15" s="163"/>
      <c r="R15" s="163"/>
      <c r="S15" s="163">
        <v>80.4</v>
      </c>
      <c r="T15" s="163"/>
      <c r="U15" s="163"/>
      <c r="V15" s="163">
        <v>76.2</v>
      </c>
      <c r="W15" s="163"/>
      <c r="X15" s="163"/>
      <c r="Y15" s="163"/>
      <c r="Z15" s="163">
        <v>72</v>
      </c>
      <c r="AA15" s="163"/>
      <c r="AB15" s="163"/>
      <c r="AC15" s="163"/>
      <c r="AD15" s="163">
        <v>57.8</v>
      </c>
      <c r="AE15" s="163"/>
      <c r="AF15" s="163"/>
      <c r="AG15" s="163">
        <v>63.9</v>
      </c>
      <c r="AH15" s="163"/>
      <c r="AI15" s="163"/>
      <c r="AJ15" s="163"/>
      <c r="AK15" s="163">
        <v>43.1</v>
      </c>
      <c r="AL15" s="163"/>
      <c r="AM15" s="163"/>
      <c r="AN15" s="163"/>
      <c r="AO15" s="163">
        <v>49.5</v>
      </c>
      <c r="AP15" s="163"/>
      <c r="AQ15" s="163"/>
      <c r="AR15" s="163"/>
      <c r="AS15" s="163"/>
      <c r="AT15" s="163">
        <v>90</v>
      </c>
      <c r="AU15" s="163"/>
      <c r="AV15" s="163"/>
      <c r="AW15" s="163"/>
      <c r="AX15" s="163">
        <v>84.5</v>
      </c>
      <c r="AY15" s="163"/>
      <c r="AZ15" s="163"/>
      <c r="BA15" s="163"/>
      <c r="BB15" s="163">
        <v>86.5</v>
      </c>
      <c r="BC15" s="163"/>
      <c r="BD15" s="163"/>
      <c r="BE15" s="163"/>
      <c r="BF15" s="163"/>
    </row>
    <row r="16" spans="1:58" s="14" customFormat="1" ht="16.5" customHeight="1">
      <c r="A16" s="52" t="s">
        <v>110</v>
      </c>
      <c r="B16" s="53"/>
      <c r="C16" s="169">
        <v>255</v>
      </c>
      <c r="D16" s="170" t="s">
        <v>100</v>
      </c>
      <c r="E16" s="171">
        <v>297</v>
      </c>
      <c r="F16" s="171"/>
      <c r="G16" s="169">
        <v>245</v>
      </c>
      <c r="H16" s="170" t="s">
        <v>100</v>
      </c>
      <c r="I16" s="169">
        <v>319</v>
      </c>
      <c r="J16" s="171">
        <v>3379</v>
      </c>
      <c r="K16" s="171"/>
      <c r="L16" s="170" t="s">
        <v>100</v>
      </c>
      <c r="M16" s="169">
        <v>4497</v>
      </c>
      <c r="N16" s="171">
        <v>804</v>
      </c>
      <c r="O16" s="171"/>
      <c r="P16" s="170" t="s">
        <v>100</v>
      </c>
      <c r="Q16" s="171">
        <v>1035</v>
      </c>
      <c r="R16" s="171"/>
      <c r="S16" s="169">
        <v>550</v>
      </c>
      <c r="T16" s="170" t="s">
        <v>100</v>
      </c>
      <c r="U16" s="169">
        <v>694</v>
      </c>
      <c r="V16" s="171">
        <v>1056</v>
      </c>
      <c r="W16" s="171"/>
      <c r="X16" s="170" t="s">
        <v>100</v>
      </c>
      <c r="Y16" s="169">
        <v>1380</v>
      </c>
      <c r="Z16" s="171">
        <v>969</v>
      </c>
      <c r="AA16" s="171"/>
      <c r="AB16" s="170" t="s">
        <v>100</v>
      </c>
      <c r="AC16" s="169">
        <v>1388</v>
      </c>
      <c r="AD16" s="172">
        <v>152</v>
      </c>
      <c r="AE16" s="170" t="s">
        <v>100</v>
      </c>
      <c r="AF16" s="172">
        <v>332</v>
      </c>
      <c r="AG16" s="169">
        <v>5195</v>
      </c>
      <c r="AH16" s="173" t="s">
        <v>100</v>
      </c>
      <c r="AI16" s="173"/>
      <c r="AJ16" s="169">
        <v>8326</v>
      </c>
      <c r="AK16" s="172">
        <v>891</v>
      </c>
      <c r="AL16" s="174" t="s">
        <v>100</v>
      </c>
      <c r="AM16" s="174"/>
      <c r="AN16" s="172">
        <v>2072</v>
      </c>
      <c r="AO16" s="175">
        <v>1267</v>
      </c>
      <c r="AP16" s="175"/>
      <c r="AQ16" s="174" t="s">
        <v>100</v>
      </c>
      <c r="AR16" s="174"/>
      <c r="AS16" s="172">
        <v>2757</v>
      </c>
      <c r="AT16" s="172">
        <v>1554</v>
      </c>
      <c r="AU16" s="173" t="s">
        <v>100</v>
      </c>
      <c r="AV16" s="173"/>
      <c r="AW16" s="172">
        <v>1752</v>
      </c>
      <c r="AX16" s="172">
        <v>897</v>
      </c>
      <c r="AY16" s="173" t="s">
        <v>100</v>
      </c>
      <c r="AZ16" s="173"/>
      <c r="BA16" s="172">
        <v>1046</v>
      </c>
      <c r="BB16" s="175">
        <v>586</v>
      </c>
      <c r="BC16" s="176"/>
      <c r="BD16" s="173" t="s">
        <v>100</v>
      </c>
      <c r="BE16" s="173"/>
      <c r="BF16" s="172">
        <v>699</v>
      </c>
    </row>
    <row r="17" spans="1:58" s="14" customFormat="1" ht="16.5" customHeight="1">
      <c r="A17" s="52"/>
      <c r="B17" s="53"/>
      <c r="C17" s="177">
        <v>85.9</v>
      </c>
      <c r="D17" s="178"/>
      <c r="E17" s="178"/>
      <c r="F17" s="178"/>
      <c r="G17" s="178">
        <v>76.8</v>
      </c>
      <c r="H17" s="178"/>
      <c r="I17" s="178"/>
      <c r="J17" s="178">
        <v>75.1</v>
      </c>
      <c r="K17" s="178"/>
      <c r="L17" s="178"/>
      <c r="M17" s="178"/>
      <c r="N17" s="179">
        <v>77.7</v>
      </c>
      <c r="O17" s="179"/>
      <c r="P17" s="179"/>
      <c r="Q17" s="179"/>
      <c r="R17" s="179"/>
      <c r="S17" s="178">
        <v>79.3</v>
      </c>
      <c r="T17" s="178"/>
      <c r="U17" s="178"/>
      <c r="V17" s="178">
        <v>76.5</v>
      </c>
      <c r="W17" s="178"/>
      <c r="X17" s="178"/>
      <c r="Y17" s="178"/>
      <c r="Z17" s="178">
        <v>69.8</v>
      </c>
      <c r="AA17" s="178"/>
      <c r="AB17" s="178"/>
      <c r="AC17" s="178"/>
      <c r="AD17" s="178">
        <v>45.8</v>
      </c>
      <c r="AE17" s="178"/>
      <c r="AF17" s="178"/>
      <c r="AG17" s="178">
        <v>62.4</v>
      </c>
      <c r="AH17" s="178"/>
      <c r="AI17" s="178"/>
      <c r="AJ17" s="178"/>
      <c r="AK17" s="178">
        <v>43</v>
      </c>
      <c r="AL17" s="178"/>
      <c r="AM17" s="178"/>
      <c r="AN17" s="178"/>
      <c r="AO17" s="179">
        <v>46</v>
      </c>
      <c r="AP17" s="179"/>
      <c r="AQ17" s="179"/>
      <c r="AR17" s="179"/>
      <c r="AS17" s="179"/>
      <c r="AT17" s="178">
        <v>88.7</v>
      </c>
      <c r="AU17" s="178"/>
      <c r="AV17" s="178"/>
      <c r="AW17" s="178"/>
      <c r="AX17" s="178">
        <v>85.8</v>
      </c>
      <c r="AY17" s="178"/>
      <c r="AZ17" s="178"/>
      <c r="BA17" s="178"/>
      <c r="BB17" s="179">
        <v>83.8</v>
      </c>
      <c r="BC17" s="179"/>
      <c r="BD17" s="179"/>
      <c r="BE17" s="179"/>
      <c r="BF17" s="179"/>
    </row>
    <row r="18" spans="1:58" ht="6" customHeight="1">
      <c r="A18" s="21"/>
      <c r="B18" s="22"/>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7"/>
      <c r="AF18" s="167"/>
      <c r="AG18" s="163"/>
      <c r="AH18" s="167"/>
      <c r="AI18" s="167"/>
      <c r="AJ18" s="167"/>
      <c r="AK18" s="163"/>
      <c r="AL18" s="167"/>
      <c r="AM18" s="167"/>
      <c r="AN18" s="167"/>
      <c r="AO18" s="163"/>
      <c r="AP18" s="167"/>
      <c r="AQ18" s="167"/>
      <c r="AR18" s="167"/>
      <c r="AS18" s="167"/>
      <c r="AT18" s="163"/>
      <c r="AU18" s="167"/>
      <c r="AV18" s="167"/>
      <c r="AW18" s="167"/>
      <c r="AX18" s="163"/>
      <c r="AY18" s="167"/>
      <c r="AZ18" s="167"/>
      <c r="BA18" s="167"/>
      <c r="BB18" s="163"/>
      <c r="BC18" s="167"/>
      <c r="BD18" s="167"/>
      <c r="BE18" s="167"/>
      <c r="BF18" s="167"/>
    </row>
    <row r="19" spans="1:59" ht="16.5" customHeight="1">
      <c r="A19" s="6" t="s">
        <v>110</v>
      </c>
      <c r="B19" s="11" t="s">
        <v>1</v>
      </c>
      <c r="C19" s="161">
        <v>21</v>
      </c>
      <c r="D19" s="161"/>
      <c r="E19" s="161"/>
      <c r="F19" s="161"/>
      <c r="G19" s="161">
        <v>19</v>
      </c>
      <c r="H19" s="161"/>
      <c r="I19" s="161"/>
      <c r="J19" s="161">
        <v>255</v>
      </c>
      <c r="K19" s="161"/>
      <c r="L19" s="161"/>
      <c r="M19" s="161"/>
      <c r="N19" s="161">
        <v>65</v>
      </c>
      <c r="O19" s="161"/>
      <c r="P19" s="161"/>
      <c r="Q19" s="161"/>
      <c r="R19" s="161"/>
      <c r="S19" s="161">
        <v>37</v>
      </c>
      <c r="T19" s="161"/>
      <c r="U19" s="161"/>
      <c r="V19" s="161">
        <v>79</v>
      </c>
      <c r="W19" s="161"/>
      <c r="X19" s="161"/>
      <c r="Y19" s="161"/>
      <c r="Z19" s="161">
        <v>74</v>
      </c>
      <c r="AA19" s="161"/>
      <c r="AB19" s="161"/>
      <c r="AC19" s="161"/>
      <c r="AD19" s="161">
        <v>15</v>
      </c>
      <c r="AE19" s="167"/>
      <c r="AF19" s="167"/>
      <c r="AG19" s="161">
        <v>404</v>
      </c>
      <c r="AH19" s="167"/>
      <c r="AI19" s="167"/>
      <c r="AJ19" s="167"/>
      <c r="AK19" s="161">
        <v>50</v>
      </c>
      <c r="AL19" s="167"/>
      <c r="AM19" s="167"/>
      <c r="AN19" s="167"/>
      <c r="AO19" s="161">
        <v>83</v>
      </c>
      <c r="AP19" s="167"/>
      <c r="AQ19" s="167"/>
      <c r="AR19" s="167"/>
      <c r="AS19" s="167"/>
      <c r="AT19" s="161">
        <v>140</v>
      </c>
      <c r="AU19" s="167"/>
      <c r="AV19" s="167"/>
      <c r="AW19" s="167"/>
      <c r="AX19" s="161">
        <v>79</v>
      </c>
      <c r="AY19" s="167"/>
      <c r="AZ19" s="167"/>
      <c r="BA19" s="167"/>
      <c r="BB19" s="161">
        <v>52</v>
      </c>
      <c r="BC19" s="167"/>
      <c r="BD19" s="167"/>
      <c r="BE19" s="167"/>
      <c r="BF19" s="167"/>
      <c r="BG19" s="180"/>
    </row>
    <row r="20" spans="1:58" ht="16.5" customHeight="1">
      <c r="A20" s="6"/>
      <c r="B20" s="11" t="s">
        <v>11</v>
      </c>
      <c r="C20" s="161">
        <v>17</v>
      </c>
      <c r="D20" s="161"/>
      <c r="E20" s="161"/>
      <c r="F20" s="161"/>
      <c r="G20" s="161">
        <v>24</v>
      </c>
      <c r="H20" s="161"/>
      <c r="I20" s="161"/>
      <c r="J20" s="161">
        <v>265</v>
      </c>
      <c r="K20" s="161"/>
      <c r="L20" s="161"/>
      <c r="M20" s="161"/>
      <c r="N20" s="161">
        <v>81</v>
      </c>
      <c r="O20" s="161"/>
      <c r="P20" s="161"/>
      <c r="Q20" s="161"/>
      <c r="R20" s="161"/>
      <c r="S20" s="161">
        <v>37</v>
      </c>
      <c r="T20" s="161"/>
      <c r="U20" s="161"/>
      <c r="V20" s="161">
        <v>80</v>
      </c>
      <c r="W20" s="161"/>
      <c r="X20" s="161"/>
      <c r="Y20" s="161"/>
      <c r="Z20" s="161">
        <v>67</v>
      </c>
      <c r="AA20" s="161"/>
      <c r="AB20" s="161"/>
      <c r="AC20" s="161"/>
      <c r="AD20" s="161">
        <v>14</v>
      </c>
      <c r="AE20" s="167"/>
      <c r="AF20" s="167"/>
      <c r="AG20" s="161">
        <v>391</v>
      </c>
      <c r="AH20" s="167"/>
      <c r="AI20" s="167"/>
      <c r="AJ20" s="167"/>
      <c r="AK20" s="161">
        <v>72</v>
      </c>
      <c r="AL20" s="167"/>
      <c r="AM20" s="167"/>
      <c r="AN20" s="167"/>
      <c r="AO20" s="161">
        <v>83</v>
      </c>
      <c r="AP20" s="167"/>
      <c r="AQ20" s="167"/>
      <c r="AR20" s="167"/>
      <c r="AS20" s="167"/>
      <c r="AT20" s="161">
        <v>127</v>
      </c>
      <c r="AU20" s="167"/>
      <c r="AV20" s="167"/>
      <c r="AW20" s="167"/>
      <c r="AX20" s="161">
        <v>68</v>
      </c>
      <c r="AY20" s="167"/>
      <c r="AZ20" s="167"/>
      <c r="BA20" s="167"/>
      <c r="BB20" s="161">
        <v>41</v>
      </c>
      <c r="BC20" s="167"/>
      <c r="BD20" s="167"/>
      <c r="BE20" s="167"/>
      <c r="BF20" s="167"/>
    </row>
    <row r="21" spans="1:58" ht="16.5" customHeight="1">
      <c r="A21" s="6"/>
      <c r="B21" s="11" t="s">
        <v>4</v>
      </c>
      <c r="C21" s="161">
        <v>19</v>
      </c>
      <c r="D21" s="161"/>
      <c r="E21" s="161"/>
      <c r="F21" s="161"/>
      <c r="G21" s="161">
        <v>17</v>
      </c>
      <c r="H21" s="161"/>
      <c r="I21" s="161"/>
      <c r="J21" s="161">
        <v>299</v>
      </c>
      <c r="K21" s="161"/>
      <c r="L21" s="161"/>
      <c r="M21" s="161"/>
      <c r="N21" s="161">
        <v>70</v>
      </c>
      <c r="O21" s="161"/>
      <c r="P21" s="161"/>
      <c r="Q21" s="161"/>
      <c r="R21" s="161"/>
      <c r="S21" s="161">
        <v>52</v>
      </c>
      <c r="T21" s="161"/>
      <c r="U21" s="161"/>
      <c r="V21" s="161">
        <v>86</v>
      </c>
      <c r="W21" s="161"/>
      <c r="X21" s="161"/>
      <c r="Y21" s="161"/>
      <c r="Z21" s="161">
        <v>91</v>
      </c>
      <c r="AA21" s="161"/>
      <c r="AB21" s="161"/>
      <c r="AC21" s="161"/>
      <c r="AD21" s="161">
        <v>8</v>
      </c>
      <c r="AE21" s="167"/>
      <c r="AF21" s="167"/>
      <c r="AG21" s="161">
        <v>421</v>
      </c>
      <c r="AH21" s="167"/>
      <c r="AI21" s="167"/>
      <c r="AJ21" s="167"/>
      <c r="AK21" s="161">
        <v>69</v>
      </c>
      <c r="AL21" s="167"/>
      <c r="AM21" s="167"/>
      <c r="AN21" s="167"/>
      <c r="AO21" s="161">
        <v>84</v>
      </c>
      <c r="AP21" s="167"/>
      <c r="AQ21" s="167"/>
      <c r="AR21" s="167"/>
      <c r="AS21" s="167"/>
      <c r="AT21" s="161">
        <v>134</v>
      </c>
      <c r="AU21" s="167"/>
      <c r="AV21" s="167"/>
      <c r="AW21" s="167"/>
      <c r="AX21" s="161">
        <v>83</v>
      </c>
      <c r="AY21" s="167"/>
      <c r="AZ21" s="167"/>
      <c r="BA21" s="167"/>
      <c r="BB21" s="161">
        <v>51</v>
      </c>
      <c r="BC21" s="167"/>
      <c r="BD21" s="167"/>
      <c r="BE21" s="167"/>
      <c r="BF21" s="167"/>
    </row>
    <row r="22" spans="1:58" ht="16.5" customHeight="1">
      <c r="A22" s="6"/>
      <c r="B22" s="11" t="s">
        <v>5</v>
      </c>
      <c r="C22" s="161">
        <v>29</v>
      </c>
      <c r="D22" s="161"/>
      <c r="E22" s="161"/>
      <c r="F22" s="161"/>
      <c r="G22" s="161">
        <v>17</v>
      </c>
      <c r="H22" s="161"/>
      <c r="I22" s="161"/>
      <c r="J22" s="161">
        <v>305</v>
      </c>
      <c r="K22" s="161"/>
      <c r="L22" s="161"/>
      <c r="M22" s="161"/>
      <c r="N22" s="161">
        <v>72</v>
      </c>
      <c r="O22" s="161"/>
      <c r="P22" s="161"/>
      <c r="Q22" s="161"/>
      <c r="R22" s="161"/>
      <c r="S22" s="161">
        <v>50</v>
      </c>
      <c r="T22" s="161"/>
      <c r="U22" s="161"/>
      <c r="V22" s="161">
        <v>101</v>
      </c>
      <c r="W22" s="161"/>
      <c r="X22" s="161"/>
      <c r="Y22" s="161"/>
      <c r="Z22" s="161">
        <v>82</v>
      </c>
      <c r="AA22" s="161"/>
      <c r="AB22" s="161"/>
      <c r="AC22" s="161"/>
      <c r="AD22" s="161">
        <v>10</v>
      </c>
      <c r="AE22" s="167"/>
      <c r="AF22" s="167"/>
      <c r="AG22" s="161">
        <v>465</v>
      </c>
      <c r="AH22" s="167"/>
      <c r="AI22" s="167"/>
      <c r="AJ22" s="167"/>
      <c r="AK22" s="161">
        <v>78</v>
      </c>
      <c r="AL22" s="167"/>
      <c r="AM22" s="167"/>
      <c r="AN22" s="167"/>
      <c r="AO22" s="161">
        <v>135</v>
      </c>
      <c r="AP22" s="167"/>
      <c r="AQ22" s="167"/>
      <c r="AR22" s="167"/>
      <c r="AS22" s="167"/>
      <c r="AT22" s="161">
        <v>128</v>
      </c>
      <c r="AU22" s="167"/>
      <c r="AV22" s="167"/>
      <c r="AW22" s="167"/>
      <c r="AX22" s="161">
        <v>78</v>
      </c>
      <c r="AY22" s="167"/>
      <c r="AZ22" s="167"/>
      <c r="BA22" s="167"/>
      <c r="BB22" s="161">
        <v>46</v>
      </c>
      <c r="BC22" s="167"/>
      <c r="BD22" s="167"/>
      <c r="BE22" s="167"/>
      <c r="BF22" s="167"/>
    </row>
    <row r="23" spans="1:58" ht="16.5" customHeight="1">
      <c r="A23" s="6"/>
      <c r="B23" s="11" t="s">
        <v>6</v>
      </c>
      <c r="C23" s="161">
        <v>25</v>
      </c>
      <c r="D23" s="161"/>
      <c r="E23" s="161"/>
      <c r="F23" s="161"/>
      <c r="G23" s="161">
        <v>25</v>
      </c>
      <c r="H23" s="161"/>
      <c r="I23" s="161"/>
      <c r="J23" s="161">
        <v>253</v>
      </c>
      <c r="K23" s="161"/>
      <c r="L23" s="161"/>
      <c r="M23" s="161"/>
      <c r="N23" s="161">
        <v>67</v>
      </c>
      <c r="O23" s="161"/>
      <c r="P23" s="161"/>
      <c r="Q23" s="161"/>
      <c r="R23" s="161"/>
      <c r="S23" s="161">
        <v>42</v>
      </c>
      <c r="T23" s="161"/>
      <c r="U23" s="161"/>
      <c r="V23" s="161">
        <v>77</v>
      </c>
      <c r="W23" s="161"/>
      <c r="X23" s="161"/>
      <c r="Y23" s="161"/>
      <c r="Z23" s="161">
        <v>67</v>
      </c>
      <c r="AA23" s="161"/>
      <c r="AB23" s="161"/>
      <c r="AC23" s="161"/>
      <c r="AD23" s="161">
        <v>8</v>
      </c>
      <c r="AE23" s="167"/>
      <c r="AF23" s="167"/>
      <c r="AG23" s="161">
        <v>480</v>
      </c>
      <c r="AH23" s="167"/>
      <c r="AI23" s="167"/>
      <c r="AJ23" s="167"/>
      <c r="AK23" s="161">
        <v>77</v>
      </c>
      <c r="AL23" s="167"/>
      <c r="AM23" s="167"/>
      <c r="AN23" s="167"/>
      <c r="AO23" s="161">
        <v>149</v>
      </c>
      <c r="AP23" s="167"/>
      <c r="AQ23" s="167"/>
      <c r="AR23" s="167"/>
      <c r="AS23" s="167"/>
      <c r="AT23" s="161">
        <v>133</v>
      </c>
      <c r="AU23" s="167"/>
      <c r="AV23" s="167"/>
      <c r="AW23" s="167"/>
      <c r="AX23" s="161">
        <v>72</v>
      </c>
      <c r="AY23" s="167"/>
      <c r="AZ23" s="167"/>
      <c r="BA23" s="167"/>
      <c r="BB23" s="161">
        <v>49</v>
      </c>
      <c r="BC23" s="167"/>
      <c r="BD23" s="167"/>
      <c r="BE23" s="167"/>
      <c r="BF23" s="167"/>
    </row>
    <row r="24" spans="1:58" ht="16.5" customHeight="1">
      <c r="A24" s="6"/>
      <c r="B24" s="11" t="s">
        <v>7</v>
      </c>
      <c r="C24" s="161">
        <v>20</v>
      </c>
      <c r="D24" s="161"/>
      <c r="E24" s="161"/>
      <c r="F24" s="161"/>
      <c r="G24" s="161">
        <v>18</v>
      </c>
      <c r="H24" s="161"/>
      <c r="I24" s="161"/>
      <c r="J24" s="161">
        <v>233</v>
      </c>
      <c r="K24" s="161"/>
      <c r="L24" s="161"/>
      <c r="M24" s="161"/>
      <c r="N24" s="161">
        <v>47</v>
      </c>
      <c r="O24" s="161"/>
      <c r="P24" s="161"/>
      <c r="Q24" s="161"/>
      <c r="R24" s="161"/>
      <c r="S24" s="161">
        <v>39</v>
      </c>
      <c r="T24" s="161"/>
      <c r="U24" s="161"/>
      <c r="V24" s="161">
        <v>78</v>
      </c>
      <c r="W24" s="161"/>
      <c r="X24" s="161"/>
      <c r="Y24" s="161"/>
      <c r="Z24" s="161">
        <v>69</v>
      </c>
      <c r="AA24" s="161"/>
      <c r="AB24" s="161"/>
      <c r="AC24" s="161"/>
      <c r="AD24" s="161">
        <v>8</v>
      </c>
      <c r="AE24" s="167"/>
      <c r="AF24" s="167"/>
      <c r="AG24" s="161">
        <v>398</v>
      </c>
      <c r="AH24" s="167"/>
      <c r="AI24" s="167"/>
      <c r="AJ24" s="167"/>
      <c r="AK24" s="161">
        <v>73</v>
      </c>
      <c r="AL24" s="167"/>
      <c r="AM24" s="167"/>
      <c r="AN24" s="167"/>
      <c r="AO24" s="161">
        <v>96</v>
      </c>
      <c r="AP24" s="167"/>
      <c r="AQ24" s="167"/>
      <c r="AR24" s="167"/>
      <c r="AS24" s="167"/>
      <c r="AT24" s="161">
        <v>116</v>
      </c>
      <c r="AU24" s="167"/>
      <c r="AV24" s="167"/>
      <c r="AW24" s="167"/>
      <c r="AX24" s="161">
        <v>68</v>
      </c>
      <c r="AY24" s="167"/>
      <c r="AZ24" s="167"/>
      <c r="BA24" s="167"/>
      <c r="BB24" s="161">
        <v>45</v>
      </c>
      <c r="BC24" s="167"/>
      <c r="BD24" s="167"/>
      <c r="BE24" s="167"/>
      <c r="BF24" s="167"/>
    </row>
    <row r="25" spans="1:58" ht="16.5" customHeight="1">
      <c r="A25" s="6"/>
      <c r="B25" s="11" t="s">
        <v>12</v>
      </c>
      <c r="C25" s="161">
        <v>22</v>
      </c>
      <c r="D25" s="161"/>
      <c r="E25" s="161"/>
      <c r="F25" s="161"/>
      <c r="G25" s="161">
        <v>28</v>
      </c>
      <c r="H25" s="161"/>
      <c r="I25" s="161"/>
      <c r="J25" s="161">
        <v>324</v>
      </c>
      <c r="K25" s="161"/>
      <c r="L25" s="161"/>
      <c r="M25" s="161"/>
      <c r="N25" s="161">
        <v>75</v>
      </c>
      <c r="O25" s="161"/>
      <c r="P25" s="161"/>
      <c r="Q25" s="161"/>
      <c r="R25" s="161"/>
      <c r="S25" s="161">
        <v>54</v>
      </c>
      <c r="T25" s="161"/>
      <c r="U25" s="161"/>
      <c r="V25" s="161">
        <v>102</v>
      </c>
      <c r="W25" s="161"/>
      <c r="X25" s="161"/>
      <c r="Y25" s="161"/>
      <c r="Z25" s="161">
        <v>93</v>
      </c>
      <c r="AA25" s="161"/>
      <c r="AB25" s="161"/>
      <c r="AC25" s="161"/>
      <c r="AD25" s="161">
        <v>19</v>
      </c>
      <c r="AE25" s="167"/>
      <c r="AF25" s="167"/>
      <c r="AG25" s="161">
        <v>454</v>
      </c>
      <c r="AH25" s="167"/>
      <c r="AI25" s="167"/>
      <c r="AJ25" s="167"/>
      <c r="AK25" s="161">
        <v>76</v>
      </c>
      <c r="AL25" s="167"/>
      <c r="AM25" s="167"/>
      <c r="AN25" s="167"/>
      <c r="AO25" s="161">
        <v>108</v>
      </c>
      <c r="AP25" s="167"/>
      <c r="AQ25" s="167"/>
      <c r="AR25" s="167"/>
      <c r="AS25" s="167"/>
      <c r="AT25" s="161">
        <v>138</v>
      </c>
      <c r="AU25" s="167"/>
      <c r="AV25" s="167"/>
      <c r="AW25" s="167"/>
      <c r="AX25" s="161">
        <v>78</v>
      </c>
      <c r="AY25" s="167"/>
      <c r="AZ25" s="167"/>
      <c r="BA25" s="167"/>
      <c r="BB25" s="161">
        <v>54</v>
      </c>
      <c r="BC25" s="167"/>
      <c r="BD25" s="167"/>
      <c r="BE25" s="167"/>
      <c r="BF25" s="167"/>
    </row>
    <row r="26" spans="1:58" ht="16.5" customHeight="1">
      <c r="A26" s="6"/>
      <c r="B26" s="11" t="s">
        <v>8</v>
      </c>
      <c r="C26" s="161">
        <v>19</v>
      </c>
      <c r="D26" s="161"/>
      <c r="E26" s="161"/>
      <c r="F26" s="161"/>
      <c r="G26" s="161">
        <v>26</v>
      </c>
      <c r="H26" s="161"/>
      <c r="I26" s="161"/>
      <c r="J26" s="161">
        <v>382</v>
      </c>
      <c r="K26" s="161"/>
      <c r="L26" s="161"/>
      <c r="M26" s="161"/>
      <c r="N26" s="161">
        <v>89</v>
      </c>
      <c r="O26" s="161"/>
      <c r="P26" s="161"/>
      <c r="Q26" s="161"/>
      <c r="R26" s="161"/>
      <c r="S26" s="161">
        <v>59</v>
      </c>
      <c r="T26" s="161"/>
      <c r="U26" s="161"/>
      <c r="V26" s="161">
        <v>116</v>
      </c>
      <c r="W26" s="161"/>
      <c r="X26" s="161"/>
      <c r="Y26" s="161"/>
      <c r="Z26" s="161">
        <v>118</v>
      </c>
      <c r="AA26" s="161"/>
      <c r="AB26" s="161"/>
      <c r="AC26" s="161"/>
      <c r="AD26" s="161">
        <v>14</v>
      </c>
      <c r="AE26" s="167"/>
      <c r="AF26" s="167"/>
      <c r="AG26" s="161">
        <v>606</v>
      </c>
      <c r="AH26" s="167"/>
      <c r="AI26" s="167"/>
      <c r="AJ26" s="167"/>
      <c r="AK26" s="161">
        <v>144</v>
      </c>
      <c r="AL26" s="167"/>
      <c r="AM26" s="167"/>
      <c r="AN26" s="167"/>
      <c r="AO26" s="161">
        <v>196</v>
      </c>
      <c r="AP26" s="167"/>
      <c r="AQ26" s="167"/>
      <c r="AR26" s="167"/>
      <c r="AS26" s="167"/>
      <c r="AT26" s="161">
        <v>133</v>
      </c>
      <c r="AU26" s="167"/>
      <c r="AV26" s="167"/>
      <c r="AW26" s="167"/>
      <c r="AX26" s="161">
        <v>79</v>
      </c>
      <c r="AY26" s="167"/>
      <c r="AZ26" s="167"/>
      <c r="BA26" s="167"/>
      <c r="BB26" s="161">
        <v>54</v>
      </c>
      <c r="BC26" s="167"/>
      <c r="BD26" s="167"/>
      <c r="BE26" s="167"/>
      <c r="BF26" s="167"/>
    </row>
    <row r="27" spans="1:58" ht="16.5" customHeight="1">
      <c r="A27" s="6"/>
      <c r="B27" s="11" t="s">
        <v>9</v>
      </c>
      <c r="C27" s="161">
        <v>18</v>
      </c>
      <c r="D27" s="161"/>
      <c r="E27" s="161"/>
      <c r="F27" s="161"/>
      <c r="G27" s="161">
        <v>18</v>
      </c>
      <c r="H27" s="161"/>
      <c r="I27" s="161"/>
      <c r="J27" s="161">
        <v>228</v>
      </c>
      <c r="K27" s="161"/>
      <c r="L27" s="161"/>
      <c r="M27" s="161"/>
      <c r="N27" s="161">
        <v>50</v>
      </c>
      <c r="O27" s="161"/>
      <c r="P27" s="161"/>
      <c r="Q27" s="161"/>
      <c r="R27" s="161"/>
      <c r="S27" s="161">
        <v>41</v>
      </c>
      <c r="T27" s="161"/>
      <c r="U27" s="161"/>
      <c r="V27" s="161">
        <v>72</v>
      </c>
      <c r="W27" s="161"/>
      <c r="X27" s="161"/>
      <c r="Y27" s="161"/>
      <c r="Z27" s="161">
        <v>65</v>
      </c>
      <c r="AA27" s="161"/>
      <c r="AB27" s="161"/>
      <c r="AC27" s="161"/>
      <c r="AD27" s="161">
        <v>9</v>
      </c>
      <c r="AE27" s="167"/>
      <c r="AF27" s="167"/>
      <c r="AG27" s="161">
        <v>356</v>
      </c>
      <c r="AH27" s="167"/>
      <c r="AI27" s="167"/>
      <c r="AJ27" s="167"/>
      <c r="AK27" s="161">
        <v>64</v>
      </c>
      <c r="AL27" s="167"/>
      <c r="AM27" s="167"/>
      <c r="AN27" s="167"/>
      <c r="AO27" s="161">
        <v>69</v>
      </c>
      <c r="AP27" s="167"/>
      <c r="AQ27" s="167"/>
      <c r="AR27" s="167"/>
      <c r="AS27" s="167"/>
      <c r="AT27" s="161">
        <v>113</v>
      </c>
      <c r="AU27" s="167"/>
      <c r="AV27" s="167"/>
      <c r="AW27" s="167"/>
      <c r="AX27" s="161">
        <v>64</v>
      </c>
      <c r="AY27" s="167"/>
      <c r="AZ27" s="167"/>
      <c r="BA27" s="167"/>
      <c r="BB27" s="161">
        <v>46</v>
      </c>
      <c r="BC27" s="167"/>
      <c r="BD27" s="167"/>
      <c r="BE27" s="167"/>
      <c r="BF27" s="167"/>
    </row>
    <row r="28" spans="1:58" ht="16.5" customHeight="1">
      <c r="A28" s="6" t="s">
        <v>111</v>
      </c>
      <c r="B28" s="11" t="s">
        <v>101</v>
      </c>
      <c r="C28" s="161">
        <v>19</v>
      </c>
      <c r="D28" s="161"/>
      <c r="E28" s="161"/>
      <c r="F28" s="161"/>
      <c r="G28" s="161">
        <v>16</v>
      </c>
      <c r="H28" s="161"/>
      <c r="I28" s="161"/>
      <c r="J28" s="161">
        <v>209</v>
      </c>
      <c r="K28" s="161"/>
      <c r="L28" s="161"/>
      <c r="M28" s="161"/>
      <c r="N28" s="161">
        <v>43</v>
      </c>
      <c r="O28" s="161"/>
      <c r="P28" s="161"/>
      <c r="Q28" s="161"/>
      <c r="R28" s="161"/>
      <c r="S28" s="161">
        <v>38</v>
      </c>
      <c r="T28" s="161"/>
      <c r="U28" s="161"/>
      <c r="V28" s="161">
        <v>71</v>
      </c>
      <c r="W28" s="161"/>
      <c r="X28" s="161"/>
      <c r="Y28" s="161"/>
      <c r="Z28" s="161">
        <v>57</v>
      </c>
      <c r="AA28" s="161"/>
      <c r="AB28" s="161"/>
      <c r="AC28" s="161"/>
      <c r="AD28" s="161">
        <v>17</v>
      </c>
      <c r="AE28" s="167"/>
      <c r="AF28" s="167"/>
      <c r="AG28" s="161">
        <v>367</v>
      </c>
      <c r="AH28" s="167"/>
      <c r="AI28" s="167"/>
      <c r="AJ28" s="167"/>
      <c r="AK28" s="161">
        <v>66</v>
      </c>
      <c r="AL28" s="167"/>
      <c r="AM28" s="167"/>
      <c r="AN28" s="167"/>
      <c r="AO28" s="161">
        <v>78</v>
      </c>
      <c r="AP28" s="167"/>
      <c r="AQ28" s="167"/>
      <c r="AR28" s="167"/>
      <c r="AS28" s="167"/>
      <c r="AT28" s="161">
        <v>108</v>
      </c>
      <c r="AU28" s="167"/>
      <c r="AV28" s="167"/>
      <c r="AW28" s="167"/>
      <c r="AX28" s="161">
        <v>71</v>
      </c>
      <c r="AY28" s="167"/>
      <c r="AZ28" s="167"/>
      <c r="BA28" s="167"/>
      <c r="BB28" s="161">
        <v>44</v>
      </c>
      <c r="BC28" s="167"/>
      <c r="BD28" s="167"/>
      <c r="BE28" s="167"/>
      <c r="BF28" s="167"/>
    </row>
    <row r="29" spans="1:58" ht="16.5" customHeight="1">
      <c r="A29" s="6"/>
      <c r="B29" s="11" t="s">
        <v>13</v>
      </c>
      <c r="C29" s="161">
        <v>20</v>
      </c>
      <c r="D29" s="161"/>
      <c r="E29" s="161"/>
      <c r="F29" s="161"/>
      <c r="G29" s="161">
        <v>14</v>
      </c>
      <c r="H29" s="161"/>
      <c r="I29" s="161"/>
      <c r="J29" s="161">
        <v>313</v>
      </c>
      <c r="K29" s="161"/>
      <c r="L29" s="161"/>
      <c r="M29" s="161"/>
      <c r="N29" s="161">
        <v>75</v>
      </c>
      <c r="O29" s="161"/>
      <c r="P29" s="161"/>
      <c r="Q29" s="161"/>
      <c r="R29" s="161"/>
      <c r="S29" s="161">
        <v>49</v>
      </c>
      <c r="T29" s="161"/>
      <c r="U29" s="161"/>
      <c r="V29" s="161">
        <v>97</v>
      </c>
      <c r="W29" s="161"/>
      <c r="X29" s="161"/>
      <c r="Y29" s="161"/>
      <c r="Z29" s="161">
        <v>92</v>
      </c>
      <c r="AA29" s="161"/>
      <c r="AB29" s="161"/>
      <c r="AC29" s="161"/>
      <c r="AD29" s="161">
        <v>15</v>
      </c>
      <c r="AE29" s="167"/>
      <c r="AF29" s="167"/>
      <c r="AG29" s="161">
        <v>433</v>
      </c>
      <c r="AH29" s="167"/>
      <c r="AI29" s="167"/>
      <c r="AJ29" s="167"/>
      <c r="AK29" s="161">
        <v>65</v>
      </c>
      <c r="AL29" s="167"/>
      <c r="AM29" s="167"/>
      <c r="AN29" s="167"/>
      <c r="AO29" s="161">
        <v>93</v>
      </c>
      <c r="AP29" s="167"/>
      <c r="AQ29" s="167"/>
      <c r="AR29" s="167"/>
      <c r="AS29" s="167"/>
      <c r="AT29" s="161">
        <v>138</v>
      </c>
      <c r="AU29" s="167"/>
      <c r="AV29" s="167"/>
      <c r="AW29" s="167"/>
      <c r="AX29" s="161">
        <v>82</v>
      </c>
      <c r="AY29" s="167"/>
      <c r="AZ29" s="167"/>
      <c r="BA29" s="167"/>
      <c r="BB29" s="161">
        <v>55</v>
      </c>
      <c r="BC29" s="167"/>
      <c r="BD29" s="167"/>
      <c r="BE29" s="167"/>
      <c r="BF29" s="167"/>
    </row>
    <row r="30" spans="1:58" ht="16.5" customHeight="1">
      <c r="A30" s="6"/>
      <c r="B30" s="11" t="s">
        <v>102</v>
      </c>
      <c r="C30" s="161">
        <v>26</v>
      </c>
      <c r="D30" s="161"/>
      <c r="E30" s="161"/>
      <c r="F30" s="161"/>
      <c r="G30" s="161">
        <v>23</v>
      </c>
      <c r="H30" s="161"/>
      <c r="I30" s="161"/>
      <c r="J30" s="161">
        <v>313</v>
      </c>
      <c r="K30" s="161"/>
      <c r="L30" s="161"/>
      <c r="M30" s="161"/>
      <c r="N30" s="161">
        <v>70</v>
      </c>
      <c r="O30" s="161"/>
      <c r="P30" s="161"/>
      <c r="Q30" s="161"/>
      <c r="R30" s="161"/>
      <c r="S30" s="161">
        <v>52</v>
      </c>
      <c r="T30" s="161"/>
      <c r="U30" s="161"/>
      <c r="V30" s="161">
        <v>97</v>
      </c>
      <c r="W30" s="161"/>
      <c r="X30" s="161"/>
      <c r="Y30" s="161"/>
      <c r="Z30" s="161">
        <v>94</v>
      </c>
      <c r="AA30" s="161"/>
      <c r="AB30" s="161"/>
      <c r="AC30" s="161"/>
      <c r="AD30" s="161">
        <v>15</v>
      </c>
      <c r="AE30" s="167"/>
      <c r="AF30" s="167"/>
      <c r="AG30" s="161">
        <v>420</v>
      </c>
      <c r="AH30" s="167"/>
      <c r="AI30" s="167"/>
      <c r="AJ30" s="167"/>
      <c r="AK30" s="161">
        <v>57</v>
      </c>
      <c r="AL30" s="167"/>
      <c r="AM30" s="167"/>
      <c r="AN30" s="167"/>
      <c r="AO30" s="161">
        <v>93</v>
      </c>
      <c r="AP30" s="167"/>
      <c r="AQ30" s="167"/>
      <c r="AR30" s="167"/>
      <c r="AS30" s="167"/>
      <c r="AT30" s="161">
        <v>146</v>
      </c>
      <c r="AU30" s="167"/>
      <c r="AV30" s="167"/>
      <c r="AW30" s="167"/>
      <c r="AX30" s="161">
        <v>75</v>
      </c>
      <c r="AY30" s="167"/>
      <c r="AZ30" s="167"/>
      <c r="BA30" s="167"/>
      <c r="BB30" s="161">
        <v>49</v>
      </c>
      <c r="BC30" s="167"/>
      <c r="BD30" s="167"/>
      <c r="BE30" s="167"/>
      <c r="BF30" s="167"/>
    </row>
    <row r="31" spans="1:58" ht="6" customHeight="1" thickBot="1">
      <c r="A31" s="181"/>
      <c r="B31" s="182"/>
      <c r="C31" s="183"/>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50"/>
      <c r="AF31" s="50"/>
      <c r="AG31" s="184"/>
      <c r="AH31" s="50"/>
      <c r="AI31" s="50"/>
      <c r="AJ31" s="50"/>
      <c r="AK31" s="184"/>
      <c r="AL31" s="50"/>
      <c r="AM31" s="50"/>
      <c r="AN31" s="50"/>
      <c r="AO31" s="184"/>
      <c r="AP31" s="50"/>
      <c r="AQ31" s="50"/>
      <c r="AR31" s="50"/>
      <c r="AS31" s="50"/>
      <c r="AT31" s="184"/>
      <c r="AU31" s="50"/>
      <c r="AV31" s="50"/>
      <c r="AW31" s="50"/>
      <c r="AX31" s="184"/>
      <c r="AY31" s="50"/>
      <c r="AZ31" s="50"/>
      <c r="BA31" s="50"/>
      <c r="BB31" s="184"/>
      <c r="BC31" s="50"/>
      <c r="BD31" s="50"/>
      <c r="BE31" s="50"/>
      <c r="BF31" s="50"/>
    </row>
    <row r="32" spans="1:58" ht="18" customHeight="1">
      <c r="A32" s="7" t="s">
        <v>103</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row>
    <row r="33" spans="1:58" ht="13.5" customHeight="1">
      <c r="A33" s="186" t="s">
        <v>104</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row>
  </sheetData>
  <sheetProtection/>
  <mergeCells count="384">
    <mergeCell ref="AX13:BA13"/>
    <mergeCell ref="BB13:BF13"/>
    <mergeCell ref="AG13:AJ13"/>
    <mergeCell ref="AK13:AN13"/>
    <mergeCell ref="AO13:AS13"/>
    <mergeCell ref="AT13:AW13"/>
    <mergeCell ref="S13:U13"/>
    <mergeCell ref="V13:Y13"/>
    <mergeCell ref="Z13:AC13"/>
    <mergeCell ref="AD13:AF13"/>
    <mergeCell ref="AK2:AN2"/>
    <mergeCell ref="V11:Y11"/>
    <mergeCell ref="J11:M11"/>
    <mergeCell ref="S11:U11"/>
    <mergeCell ref="AK6:AN6"/>
    <mergeCell ref="AD4:AF6"/>
    <mergeCell ref="AG5:AJ6"/>
    <mergeCell ref="AD7:AF7"/>
    <mergeCell ref="AG7:AJ7"/>
    <mergeCell ref="AK7:AN7"/>
    <mergeCell ref="G11:I11"/>
    <mergeCell ref="C11:F11"/>
    <mergeCell ref="N11:R11"/>
    <mergeCell ref="AX31:BA31"/>
    <mergeCell ref="AX18:BA18"/>
    <mergeCell ref="Z31:AC31"/>
    <mergeCell ref="AD31:AF31"/>
    <mergeCell ref="AT19:AW19"/>
    <mergeCell ref="AG19:AJ19"/>
    <mergeCell ref="AK19:AN19"/>
    <mergeCell ref="V31:Y31"/>
    <mergeCell ref="BB31:BF31"/>
    <mergeCell ref="AG31:AJ31"/>
    <mergeCell ref="AK31:AN31"/>
    <mergeCell ref="AO31:AS31"/>
    <mergeCell ref="AT31:AW31"/>
    <mergeCell ref="AG18:AJ18"/>
    <mergeCell ref="BB18:BF18"/>
    <mergeCell ref="C31:F31"/>
    <mergeCell ref="G31:I31"/>
    <mergeCell ref="J31:M31"/>
    <mergeCell ref="N31:R31"/>
    <mergeCell ref="AK18:AN18"/>
    <mergeCell ref="AO18:AS18"/>
    <mergeCell ref="AT18:AW18"/>
    <mergeCell ref="S31:U31"/>
    <mergeCell ref="S18:U18"/>
    <mergeCell ref="V18:Y18"/>
    <mergeCell ref="Z18:AC18"/>
    <mergeCell ref="AD18:AF18"/>
    <mergeCell ref="C18:F18"/>
    <mergeCell ref="G18:I18"/>
    <mergeCell ref="J18:M18"/>
    <mergeCell ref="N18:R18"/>
    <mergeCell ref="BB7:BF7"/>
    <mergeCell ref="AO7:AS7"/>
    <mergeCell ref="AO6:AS6"/>
    <mergeCell ref="AT6:AW6"/>
    <mergeCell ref="AX6:BA6"/>
    <mergeCell ref="BB6:BF6"/>
    <mergeCell ref="AT7:AW7"/>
    <mergeCell ref="AX7:BA7"/>
    <mergeCell ref="BB5:BF5"/>
    <mergeCell ref="AG4:BF4"/>
    <mergeCell ref="AK5:AN5"/>
    <mergeCell ref="AO5:AS5"/>
    <mergeCell ref="AT5:AW5"/>
    <mergeCell ref="AX5:BA5"/>
    <mergeCell ref="AH10:AI10"/>
    <mergeCell ref="AL10:AM10"/>
    <mergeCell ref="AO10:AP10"/>
    <mergeCell ref="AQ10:AR10"/>
    <mergeCell ref="AY10:AZ10"/>
    <mergeCell ref="BB10:BC10"/>
    <mergeCell ref="BD10:BE10"/>
    <mergeCell ref="AU10:AV10"/>
    <mergeCell ref="AX19:BA19"/>
    <mergeCell ref="BB19:BF19"/>
    <mergeCell ref="AD11:AF11"/>
    <mergeCell ref="AG11:AJ11"/>
    <mergeCell ref="AK11:AN11"/>
    <mergeCell ref="AO11:AS11"/>
    <mergeCell ref="AT11:AW11"/>
    <mergeCell ref="AX11:BA11"/>
    <mergeCell ref="BB11:BF11"/>
    <mergeCell ref="AD19:AF19"/>
    <mergeCell ref="AO19:AS19"/>
    <mergeCell ref="AD20:AF20"/>
    <mergeCell ref="AG20:AJ20"/>
    <mergeCell ref="AK20:AN20"/>
    <mergeCell ref="AO20:AS20"/>
    <mergeCell ref="AT20:AW20"/>
    <mergeCell ref="AX20:BA20"/>
    <mergeCell ref="BB20:BF20"/>
    <mergeCell ref="BB21:BF21"/>
    <mergeCell ref="BB22:BF22"/>
    <mergeCell ref="AD21:AF21"/>
    <mergeCell ref="AG21:AJ21"/>
    <mergeCell ref="AD22:AF22"/>
    <mergeCell ref="AG22:AJ22"/>
    <mergeCell ref="AK22:AN22"/>
    <mergeCell ref="AO22:AS22"/>
    <mergeCell ref="AO23:AS23"/>
    <mergeCell ref="AT21:AW21"/>
    <mergeCell ref="AX21:BA21"/>
    <mergeCell ref="AK21:AN21"/>
    <mergeCell ref="AO21:AS21"/>
    <mergeCell ref="AX23:BA23"/>
    <mergeCell ref="AT23:AW23"/>
    <mergeCell ref="AT22:AW22"/>
    <mergeCell ref="AX22:BA22"/>
    <mergeCell ref="AD25:AF25"/>
    <mergeCell ref="BB23:BF23"/>
    <mergeCell ref="AD24:AF24"/>
    <mergeCell ref="AG24:AJ24"/>
    <mergeCell ref="AK24:AN24"/>
    <mergeCell ref="AO24:AS24"/>
    <mergeCell ref="AT24:AW24"/>
    <mergeCell ref="AX24:BA24"/>
    <mergeCell ref="BB24:BF24"/>
    <mergeCell ref="AD23:AF23"/>
    <mergeCell ref="AD26:AF26"/>
    <mergeCell ref="AG26:AJ26"/>
    <mergeCell ref="AK26:AN26"/>
    <mergeCell ref="AO26:AS26"/>
    <mergeCell ref="AO28:AS28"/>
    <mergeCell ref="AD27:AF27"/>
    <mergeCell ref="AG27:AJ27"/>
    <mergeCell ref="AK27:AN27"/>
    <mergeCell ref="AO27:AS27"/>
    <mergeCell ref="AD30:AF30"/>
    <mergeCell ref="AG30:AJ30"/>
    <mergeCell ref="AK30:AN30"/>
    <mergeCell ref="AD28:AF28"/>
    <mergeCell ref="AG28:AJ28"/>
    <mergeCell ref="AK28:AN28"/>
    <mergeCell ref="AD29:AF29"/>
    <mergeCell ref="AG29:AJ29"/>
    <mergeCell ref="AK29:AN29"/>
    <mergeCell ref="AO30:AS30"/>
    <mergeCell ref="AT29:AW29"/>
    <mergeCell ref="AX29:BA29"/>
    <mergeCell ref="BB29:BF29"/>
    <mergeCell ref="AO29:AS29"/>
    <mergeCell ref="AT30:AW30"/>
    <mergeCell ref="AX30:BA30"/>
    <mergeCell ref="AT28:AW28"/>
    <mergeCell ref="BB30:BF30"/>
    <mergeCell ref="BB28:BF28"/>
    <mergeCell ref="AX28:BA28"/>
    <mergeCell ref="AG23:AJ23"/>
    <mergeCell ref="AX27:BA27"/>
    <mergeCell ref="BB27:BF27"/>
    <mergeCell ref="AX25:BA25"/>
    <mergeCell ref="BB25:BF25"/>
    <mergeCell ref="AT26:AW26"/>
    <mergeCell ref="AX26:BA26"/>
    <mergeCell ref="BB26:BF26"/>
    <mergeCell ref="AK23:AN23"/>
    <mergeCell ref="AT27:AW27"/>
    <mergeCell ref="AT25:AW25"/>
    <mergeCell ref="AG25:AJ25"/>
    <mergeCell ref="AK25:AN25"/>
    <mergeCell ref="AO25:AS25"/>
    <mergeCell ref="A10:B11"/>
    <mergeCell ref="A2:AC2"/>
    <mergeCell ref="A4:B6"/>
    <mergeCell ref="E10:F10"/>
    <mergeCell ref="Z11:AC11"/>
    <mergeCell ref="A7:B7"/>
    <mergeCell ref="C7:F7"/>
    <mergeCell ref="G7:I7"/>
    <mergeCell ref="J7:M7"/>
    <mergeCell ref="N7:R7"/>
    <mergeCell ref="J30:M30"/>
    <mergeCell ref="N30:R30"/>
    <mergeCell ref="S30:U30"/>
    <mergeCell ref="V30:Y30"/>
    <mergeCell ref="C20:F20"/>
    <mergeCell ref="G20:I20"/>
    <mergeCell ref="C30:F30"/>
    <mergeCell ref="G30:I30"/>
    <mergeCell ref="C22:F22"/>
    <mergeCell ref="G22:I22"/>
    <mergeCell ref="C24:F24"/>
    <mergeCell ref="G24:I24"/>
    <mergeCell ref="S20:U20"/>
    <mergeCell ref="V20:Y20"/>
    <mergeCell ref="Z30:AC30"/>
    <mergeCell ref="C19:F19"/>
    <mergeCell ref="G19:I19"/>
    <mergeCell ref="J19:M19"/>
    <mergeCell ref="N19:R19"/>
    <mergeCell ref="S19:U19"/>
    <mergeCell ref="V19:Y19"/>
    <mergeCell ref="Z19:AC19"/>
    <mergeCell ref="Z20:AC20"/>
    <mergeCell ref="C21:F21"/>
    <mergeCell ref="G21:I21"/>
    <mergeCell ref="J21:M21"/>
    <mergeCell ref="N21:R21"/>
    <mergeCell ref="S21:U21"/>
    <mergeCell ref="V21:Y21"/>
    <mergeCell ref="Z21:AC21"/>
    <mergeCell ref="J20:M20"/>
    <mergeCell ref="N20:R20"/>
    <mergeCell ref="J22:M22"/>
    <mergeCell ref="N22:R22"/>
    <mergeCell ref="S22:U22"/>
    <mergeCell ref="V22:Y22"/>
    <mergeCell ref="S24:U24"/>
    <mergeCell ref="V24:Y24"/>
    <mergeCell ref="Z22:AC22"/>
    <mergeCell ref="C23:F23"/>
    <mergeCell ref="G23:I23"/>
    <mergeCell ref="J23:M23"/>
    <mergeCell ref="N23:R23"/>
    <mergeCell ref="S23:U23"/>
    <mergeCell ref="V23:Y23"/>
    <mergeCell ref="Z23:AC23"/>
    <mergeCell ref="Z24:AC24"/>
    <mergeCell ref="C25:F25"/>
    <mergeCell ref="G25:I25"/>
    <mergeCell ref="J25:M25"/>
    <mergeCell ref="N25:R25"/>
    <mergeCell ref="S25:U25"/>
    <mergeCell ref="V25:Y25"/>
    <mergeCell ref="Z25:AC25"/>
    <mergeCell ref="J24:M24"/>
    <mergeCell ref="N24:R24"/>
    <mergeCell ref="Z26:AC26"/>
    <mergeCell ref="C27:F27"/>
    <mergeCell ref="G27:I27"/>
    <mergeCell ref="J27:M27"/>
    <mergeCell ref="N27:R27"/>
    <mergeCell ref="S27:U27"/>
    <mergeCell ref="V27:Y27"/>
    <mergeCell ref="Z27:AC27"/>
    <mergeCell ref="C26:F26"/>
    <mergeCell ref="G26:I26"/>
    <mergeCell ref="Z28:AC28"/>
    <mergeCell ref="C29:F29"/>
    <mergeCell ref="G29:I29"/>
    <mergeCell ref="J29:M29"/>
    <mergeCell ref="N29:R29"/>
    <mergeCell ref="S29:U29"/>
    <mergeCell ref="V29:Y29"/>
    <mergeCell ref="Z29:AC29"/>
    <mergeCell ref="C28:F28"/>
    <mergeCell ref="G28:I28"/>
    <mergeCell ref="S26:U26"/>
    <mergeCell ref="V26:Y26"/>
    <mergeCell ref="J26:M26"/>
    <mergeCell ref="N26:R26"/>
    <mergeCell ref="S28:U28"/>
    <mergeCell ref="V28:Y28"/>
    <mergeCell ref="J28:M28"/>
    <mergeCell ref="N28:R28"/>
    <mergeCell ref="Z5:AC5"/>
    <mergeCell ref="Z6:AC6"/>
    <mergeCell ref="Z10:AA10"/>
    <mergeCell ref="J10:K10"/>
    <mergeCell ref="N10:O10"/>
    <mergeCell ref="Q10:R10"/>
    <mergeCell ref="V10:W10"/>
    <mergeCell ref="S7:U7"/>
    <mergeCell ref="V7:Y7"/>
    <mergeCell ref="Z7:AC7"/>
    <mergeCell ref="S5:U5"/>
    <mergeCell ref="S6:U6"/>
    <mergeCell ref="C4:F6"/>
    <mergeCell ref="G4:I6"/>
    <mergeCell ref="J5:M6"/>
    <mergeCell ref="J4:AC4"/>
    <mergeCell ref="N5:R5"/>
    <mergeCell ref="N6:R6"/>
    <mergeCell ref="V5:Y5"/>
    <mergeCell ref="V6:Y6"/>
    <mergeCell ref="A12:B13"/>
    <mergeCell ref="E12:F12"/>
    <mergeCell ref="J12:K12"/>
    <mergeCell ref="N12:O12"/>
    <mergeCell ref="C13:F13"/>
    <mergeCell ref="G13:I13"/>
    <mergeCell ref="J13:M13"/>
    <mergeCell ref="N13:R13"/>
    <mergeCell ref="Q12:R12"/>
    <mergeCell ref="V12:W12"/>
    <mergeCell ref="Z12:AA12"/>
    <mergeCell ref="AH12:AI12"/>
    <mergeCell ref="AO12:AP12"/>
    <mergeCell ref="AL12:AM12"/>
    <mergeCell ref="AQ12:AR12"/>
    <mergeCell ref="AU12:AV12"/>
    <mergeCell ref="BB12:BC12"/>
    <mergeCell ref="AY12:AZ12"/>
    <mergeCell ref="BD12:BE12"/>
    <mergeCell ref="A14:B15"/>
    <mergeCell ref="E14:F14"/>
    <mergeCell ref="J14:K14"/>
    <mergeCell ref="N14:O14"/>
    <mergeCell ref="Q14:R14"/>
    <mergeCell ref="V14:W14"/>
    <mergeCell ref="Z14:AA14"/>
    <mergeCell ref="AH14:AI14"/>
    <mergeCell ref="AL14:AM14"/>
    <mergeCell ref="AO14:AP14"/>
    <mergeCell ref="AQ14:AR14"/>
    <mergeCell ref="AU14:AV14"/>
    <mergeCell ref="AY14:AZ14"/>
    <mergeCell ref="BB14:BC14"/>
    <mergeCell ref="BD14:BE14"/>
    <mergeCell ref="C15:F15"/>
    <mergeCell ref="G15:I15"/>
    <mergeCell ref="J15:M15"/>
    <mergeCell ref="N15:R15"/>
    <mergeCell ref="S15:U15"/>
    <mergeCell ref="V15:Y15"/>
    <mergeCell ref="Z15:AC15"/>
    <mergeCell ref="AD15:AF15"/>
    <mergeCell ref="AG15:AJ15"/>
    <mergeCell ref="AK15:AN15"/>
    <mergeCell ref="AO15:AS15"/>
    <mergeCell ref="AT15:AW15"/>
    <mergeCell ref="AX15:BA15"/>
    <mergeCell ref="BB15:BF15"/>
    <mergeCell ref="A8:B9"/>
    <mergeCell ref="E16:F16"/>
    <mergeCell ref="J16:K16"/>
    <mergeCell ref="N16:O16"/>
    <mergeCell ref="Q16:R16"/>
    <mergeCell ref="V16:W16"/>
    <mergeCell ref="Z16:AA16"/>
    <mergeCell ref="AH16:AI16"/>
    <mergeCell ref="BB16:BC16"/>
    <mergeCell ref="C17:F17"/>
    <mergeCell ref="G17:I17"/>
    <mergeCell ref="J17:M17"/>
    <mergeCell ref="N17:R17"/>
    <mergeCell ref="S17:U17"/>
    <mergeCell ref="V17:Y17"/>
    <mergeCell ref="Z17:AC17"/>
    <mergeCell ref="AL16:AM16"/>
    <mergeCell ref="AG17:AJ17"/>
    <mergeCell ref="AK17:AN17"/>
    <mergeCell ref="AO17:AS17"/>
    <mergeCell ref="AY16:AZ16"/>
    <mergeCell ref="AO16:AP16"/>
    <mergeCell ref="AQ16:AR16"/>
    <mergeCell ref="AU16:AV16"/>
    <mergeCell ref="AT17:AW17"/>
    <mergeCell ref="AX17:BA17"/>
    <mergeCell ref="BB17:BF17"/>
    <mergeCell ref="E8:F8"/>
    <mergeCell ref="J8:K8"/>
    <mergeCell ref="N8:O8"/>
    <mergeCell ref="Q8:R8"/>
    <mergeCell ref="V8:W8"/>
    <mergeCell ref="Z8:AA8"/>
    <mergeCell ref="AD17:AF17"/>
    <mergeCell ref="AH8:AI8"/>
    <mergeCell ref="AL8:AM8"/>
    <mergeCell ref="C9:F9"/>
    <mergeCell ref="G9:I9"/>
    <mergeCell ref="J9:M9"/>
    <mergeCell ref="N9:R9"/>
    <mergeCell ref="Z9:AC9"/>
    <mergeCell ref="BB8:BC8"/>
    <mergeCell ref="BD8:BE8"/>
    <mergeCell ref="AT9:AW9"/>
    <mergeCell ref="AO8:AP8"/>
    <mergeCell ref="AQ8:AR8"/>
    <mergeCell ref="AU8:AV8"/>
    <mergeCell ref="AY8:AZ8"/>
    <mergeCell ref="BD16:BE16"/>
    <mergeCell ref="A16:B17"/>
    <mergeCell ref="AX9:BA9"/>
    <mergeCell ref="BB9:BF9"/>
    <mergeCell ref="AD9:AF9"/>
    <mergeCell ref="AG9:AJ9"/>
    <mergeCell ref="AK9:AN9"/>
    <mergeCell ref="AO9:AS9"/>
    <mergeCell ref="S9:U9"/>
    <mergeCell ref="V9:Y9"/>
  </mergeCells>
  <printOptions/>
  <pageMargins left="0.6692913385826772" right="0.6692913385826772" top="0.3937007874015748" bottom="0.6692913385826772" header="0.5118110236220472" footer="0.275590551181102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3"/>
  <sheetViews>
    <sheetView workbookViewId="0" topLeftCell="A1">
      <selection activeCell="A2" sqref="A2:H2"/>
    </sheetView>
  </sheetViews>
  <sheetFormatPr defaultColWidth="9.00390625" defaultRowHeight="13.5"/>
  <cols>
    <col min="1" max="1" width="7.625" style="1" customWidth="1"/>
    <col min="2" max="2" width="9.375" style="1" customWidth="1"/>
    <col min="3" max="3" width="18.25390625" style="1" customWidth="1"/>
    <col min="4" max="4" width="6.125" style="1" customWidth="1"/>
    <col min="5" max="5" width="12.125" style="1" customWidth="1"/>
    <col min="6" max="6" width="12.25390625" style="1" customWidth="1"/>
    <col min="7" max="7" width="6.00390625" style="1" customWidth="1"/>
    <col min="8" max="8" width="18.25390625" style="1" customWidth="1"/>
  </cols>
  <sheetData>
    <row r="1" ht="32.25" customHeight="1">
      <c r="H1" s="115"/>
    </row>
    <row r="2" spans="1:8" ht="30" customHeight="1">
      <c r="A2" s="33" t="s">
        <v>68</v>
      </c>
      <c r="B2" s="33"/>
      <c r="C2" s="33"/>
      <c r="D2" s="33"/>
      <c r="E2" s="33"/>
      <c r="F2" s="33"/>
      <c r="G2" s="33"/>
      <c r="H2" s="33"/>
    </row>
    <row r="3" spans="1:8" ht="16.5" customHeight="1" thickBot="1">
      <c r="A3" s="10"/>
      <c r="B3" s="10"/>
      <c r="C3" s="10"/>
      <c r="D3" s="10"/>
      <c r="E3" s="10"/>
      <c r="F3" s="10"/>
      <c r="G3" s="10"/>
      <c r="H3" s="116" t="s">
        <v>69</v>
      </c>
    </row>
    <row r="4" spans="1:8" ht="21" customHeight="1">
      <c r="A4" s="117" t="s">
        <v>70</v>
      </c>
      <c r="B4" s="118"/>
      <c r="C4" s="117" t="s">
        <v>71</v>
      </c>
      <c r="D4" s="118"/>
      <c r="E4" s="118"/>
      <c r="F4" s="118"/>
      <c r="G4" s="118"/>
      <c r="H4" s="119"/>
    </row>
    <row r="5" spans="1:8" ht="30" customHeight="1">
      <c r="A5" s="120"/>
      <c r="B5" s="121"/>
      <c r="C5" s="120" t="s">
        <v>72</v>
      </c>
      <c r="D5" s="121"/>
      <c r="E5" s="121" t="s">
        <v>73</v>
      </c>
      <c r="F5" s="121"/>
      <c r="G5" s="121" t="s">
        <v>74</v>
      </c>
      <c r="H5" s="122"/>
    </row>
    <row r="6" spans="1:8" ht="6" customHeight="1">
      <c r="A6" s="44"/>
      <c r="B6" s="45"/>
      <c r="C6" s="123"/>
      <c r="D6" s="123"/>
      <c r="E6" s="123"/>
      <c r="F6" s="123"/>
      <c r="G6" s="123"/>
      <c r="H6" s="123"/>
    </row>
    <row r="7" spans="1:8" ht="27" customHeight="1">
      <c r="A7" s="44" t="s">
        <v>75</v>
      </c>
      <c r="B7" s="45"/>
      <c r="C7" s="46">
        <v>242633</v>
      </c>
      <c r="D7" s="46"/>
      <c r="E7" s="123">
        <v>149795</v>
      </c>
      <c r="F7" s="123"/>
      <c r="G7" s="123">
        <v>92838</v>
      </c>
      <c r="H7" s="123"/>
    </row>
    <row r="8" spans="1:8" s="13" customFormat="1" ht="27" customHeight="1">
      <c r="A8" s="44" t="s">
        <v>78</v>
      </c>
      <c r="B8" s="45"/>
      <c r="C8" s="124">
        <v>244069</v>
      </c>
      <c r="D8" s="46"/>
      <c r="E8" s="123">
        <v>147850</v>
      </c>
      <c r="F8" s="123"/>
      <c r="G8" s="123">
        <v>96219</v>
      </c>
      <c r="H8" s="123"/>
    </row>
    <row r="9" spans="1:8" s="13" customFormat="1" ht="27" customHeight="1">
      <c r="A9" s="44" t="s">
        <v>79</v>
      </c>
      <c r="B9" s="45"/>
      <c r="C9" s="125">
        <v>246603</v>
      </c>
      <c r="D9" s="123"/>
      <c r="E9" s="123">
        <v>146433</v>
      </c>
      <c r="F9" s="123"/>
      <c r="G9" s="123">
        <v>100170</v>
      </c>
      <c r="H9" s="123"/>
    </row>
    <row r="10" spans="1:8" s="13" customFormat="1" ht="27" customHeight="1">
      <c r="A10" s="44" t="s">
        <v>76</v>
      </c>
      <c r="B10" s="45"/>
      <c r="C10" s="125">
        <v>251632</v>
      </c>
      <c r="D10" s="123"/>
      <c r="E10" s="123">
        <v>146886</v>
      </c>
      <c r="F10" s="123"/>
      <c r="G10" s="123">
        <v>104746</v>
      </c>
      <c r="H10" s="123"/>
    </row>
    <row r="11" spans="1:8" s="14" customFormat="1" ht="27" customHeight="1">
      <c r="A11" s="52" t="s">
        <v>80</v>
      </c>
      <c r="B11" s="53"/>
      <c r="C11" s="126">
        <v>255715</v>
      </c>
      <c r="D11" s="127"/>
      <c r="E11" s="127">
        <v>144701</v>
      </c>
      <c r="F11" s="127"/>
      <c r="G11" s="127">
        <v>111014</v>
      </c>
      <c r="H11" s="127"/>
    </row>
    <row r="12" spans="1:8" ht="6" customHeight="1" thickBot="1">
      <c r="A12" s="128"/>
      <c r="B12" s="129"/>
      <c r="C12" s="130"/>
      <c r="D12" s="130"/>
      <c r="E12" s="130"/>
      <c r="F12" s="130"/>
      <c r="G12" s="130"/>
      <c r="H12" s="130"/>
    </row>
    <row r="13" ht="18" customHeight="1">
      <c r="A13" s="7" t="s">
        <v>77</v>
      </c>
    </row>
  </sheetData>
  <mergeCells count="34">
    <mergeCell ref="A11:B11"/>
    <mergeCell ref="A12:B12"/>
    <mergeCell ref="C12:D12"/>
    <mergeCell ref="E12:F12"/>
    <mergeCell ref="C11:D11"/>
    <mergeCell ref="G12:H12"/>
    <mergeCell ref="C4:H4"/>
    <mergeCell ref="A2:H2"/>
    <mergeCell ref="A4:B5"/>
    <mergeCell ref="A6:B6"/>
    <mergeCell ref="C6:D6"/>
    <mergeCell ref="E6:F6"/>
    <mergeCell ref="G6:H6"/>
    <mergeCell ref="C5:D5"/>
    <mergeCell ref="E5:F5"/>
    <mergeCell ref="G5:H5"/>
    <mergeCell ref="A10:B10"/>
    <mergeCell ref="A7:B7"/>
    <mergeCell ref="G10:H10"/>
    <mergeCell ref="A8:B8"/>
    <mergeCell ref="A9:B9"/>
    <mergeCell ref="G9:H9"/>
    <mergeCell ref="C9:D9"/>
    <mergeCell ref="E9:F9"/>
    <mergeCell ref="G11:H11"/>
    <mergeCell ref="C7:D7"/>
    <mergeCell ref="E7:F7"/>
    <mergeCell ref="G7:H7"/>
    <mergeCell ref="E11:F11"/>
    <mergeCell ref="C8:D8"/>
    <mergeCell ref="E8:F8"/>
    <mergeCell ref="G8:H8"/>
    <mergeCell ref="C10:D10"/>
    <mergeCell ref="E10:F10"/>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N58"/>
  <sheetViews>
    <sheetView workbookViewId="0" topLeftCell="A1">
      <selection activeCell="A2" sqref="A2:L2"/>
    </sheetView>
  </sheetViews>
  <sheetFormatPr defaultColWidth="9.00390625" defaultRowHeight="13.5"/>
  <cols>
    <col min="1" max="2" width="7.875" style="113" customWidth="1"/>
    <col min="3" max="3" width="5.625" style="113" customWidth="1"/>
    <col min="4" max="5" width="7.625" style="63" customWidth="1"/>
    <col min="6" max="6" width="7.625" style="56" customWidth="1"/>
    <col min="7" max="12" width="7.625" style="57" customWidth="1"/>
    <col min="13" max="16384" width="9.00390625" style="57" customWidth="1"/>
  </cols>
  <sheetData>
    <row r="1" spans="1:5" ht="24" customHeight="1">
      <c r="A1" s="3"/>
      <c r="B1" s="54"/>
      <c r="C1" s="54"/>
      <c r="D1" s="55"/>
      <c r="E1" s="55"/>
    </row>
    <row r="2" spans="1:14" s="61" customFormat="1" ht="30" customHeight="1">
      <c r="A2" s="58" t="s">
        <v>28</v>
      </c>
      <c r="B2" s="58"/>
      <c r="C2" s="58"/>
      <c r="D2" s="58"/>
      <c r="E2" s="58"/>
      <c r="F2" s="58"/>
      <c r="G2" s="58"/>
      <c r="H2" s="58"/>
      <c r="I2" s="58"/>
      <c r="J2" s="58"/>
      <c r="K2" s="58"/>
      <c r="L2" s="58"/>
      <c r="M2" s="59"/>
      <c r="N2" s="60"/>
    </row>
    <row r="3" spans="1:12" ht="16.5" customHeight="1" thickBot="1">
      <c r="A3" s="54"/>
      <c r="B3" s="54"/>
      <c r="C3" s="54"/>
      <c r="D3" s="54"/>
      <c r="E3" s="54"/>
      <c r="F3" s="54"/>
      <c r="G3" s="54"/>
      <c r="H3" s="54"/>
      <c r="I3" s="62"/>
      <c r="J3" s="63"/>
      <c r="K3" s="63"/>
      <c r="L3" s="64" t="s">
        <v>29</v>
      </c>
    </row>
    <row r="4" spans="1:12" s="72" customFormat="1" ht="15" customHeight="1">
      <c r="A4" s="65" t="s">
        <v>30</v>
      </c>
      <c r="B4" s="66"/>
      <c r="C4" s="67" t="s">
        <v>31</v>
      </c>
      <c r="D4" s="68" t="s">
        <v>32</v>
      </c>
      <c r="E4" s="69" t="s">
        <v>33</v>
      </c>
      <c r="F4" s="70" t="s">
        <v>34</v>
      </c>
      <c r="G4" s="71"/>
      <c r="H4" s="71"/>
      <c r="I4" s="71"/>
      <c r="J4" s="71"/>
      <c r="K4" s="71"/>
      <c r="L4" s="71"/>
    </row>
    <row r="5" spans="1:12" s="72" customFormat="1" ht="15" customHeight="1">
      <c r="A5" s="73"/>
      <c r="B5" s="74"/>
      <c r="C5" s="75"/>
      <c r="D5" s="76"/>
      <c r="E5" s="77"/>
      <c r="F5" s="78" t="s">
        <v>35</v>
      </c>
      <c r="G5" s="79" t="s">
        <v>36</v>
      </c>
      <c r="H5" s="80" t="s">
        <v>37</v>
      </c>
      <c r="I5" s="78" t="s">
        <v>38</v>
      </c>
      <c r="J5" s="79" t="s">
        <v>39</v>
      </c>
      <c r="K5" s="80" t="s">
        <v>40</v>
      </c>
      <c r="L5" s="80" t="s">
        <v>41</v>
      </c>
    </row>
    <row r="6" spans="1:8" s="72" customFormat="1" ht="3" customHeight="1">
      <c r="A6" s="81"/>
      <c r="B6" s="82"/>
      <c r="C6" s="83"/>
      <c r="D6" s="84"/>
      <c r="E6" s="85"/>
      <c r="F6" s="86"/>
      <c r="G6" s="87"/>
      <c r="H6" s="87"/>
    </row>
    <row r="7" spans="1:12" s="72" customFormat="1" ht="14.25" customHeight="1">
      <c r="A7" s="88" t="s">
        <v>42</v>
      </c>
      <c r="B7" s="89"/>
      <c r="C7" s="90" t="s">
        <v>43</v>
      </c>
      <c r="D7" s="91">
        <v>24</v>
      </c>
      <c r="E7" s="91">
        <v>1</v>
      </c>
      <c r="F7" s="91">
        <v>3</v>
      </c>
      <c r="G7" s="91">
        <v>0</v>
      </c>
      <c r="H7" s="91">
        <v>1</v>
      </c>
      <c r="I7" s="91">
        <v>0</v>
      </c>
      <c r="J7" s="92">
        <v>14</v>
      </c>
      <c r="K7" s="91">
        <v>1</v>
      </c>
      <c r="L7" s="91">
        <v>6</v>
      </c>
    </row>
    <row r="8" spans="1:12" s="72" customFormat="1" ht="14.25" customHeight="1">
      <c r="A8" s="88"/>
      <c r="B8" s="89"/>
      <c r="C8" s="93" t="s">
        <v>44</v>
      </c>
      <c r="D8" s="91">
        <v>79</v>
      </c>
      <c r="E8" s="91">
        <v>1</v>
      </c>
      <c r="F8" s="91">
        <v>11</v>
      </c>
      <c r="G8" s="91">
        <v>2</v>
      </c>
      <c r="H8" s="91">
        <v>7</v>
      </c>
      <c r="I8" s="91">
        <v>2</v>
      </c>
      <c r="J8" s="92">
        <v>35</v>
      </c>
      <c r="K8" s="91">
        <v>2</v>
      </c>
      <c r="L8" s="91">
        <v>21</v>
      </c>
    </row>
    <row r="9" spans="1:12" s="72" customFormat="1" ht="14.25" customHeight="1">
      <c r="A9" s="73"/>
      <c r="B9" s="74"/>
      <c r="C9" s="93" t="s">
        <v>45</v>
      </c>
      <c r="D9" s="91">
        <v>323</v>
      </c>
      <c r="E9" s="91">
        <v>5</v>
      </c>
      <c r="F9" s="91">
        <v>32</v>
      </c>
      <c r="G9" s="91">
        <v>3</v>
      </c>
      <c r="H9" s="91">
        <v>29</v>
      </c>
      <c r="I9" s="91">
        <v>7</v>
      </c>
      <c r="J9" s="92">
        <v>132</v>
      </c>
      <c r="K9" s="91">
        <v>19</v>
      </c>
      <c r="L9" s="91">
        <v>106</v>
      </c>
    </row>
    <row r="10" spans="1:12" s="72" customFormat="1" ht="14.25" customHeight="1">
      <c r="A10" s="94" t="s">
        <v>46</v>
      </c>
      <c r="B10" s="95" t="s">
        <v>47</v>
      </c>
      <c r="C10" s="96" t="s">
        <v>43</v>
      </c>
      <c r="D10" s="91">
        <v>2</v>
      </c>
      <c r="E10" s="91">
        <v>0</v>
      </c>
      <c r="F10" s="91">
        <v>1</v>
      </c>
      <c r="G10" s="91">
        <v>0</v>
      </c>
      <c r="H10" s="91">
        <v>0</v>
      </c>
      <c r="I10" s="92">
        <v>0</v>
      </c>
      <c r="J10" s="92">
        <v>1</v>
      </c>
      <c r="K10" s="92">
        <v>0</v>
      </c>
      <c r="L10" s="92">
        <v>0</v>
      </c>
    </row>
    <row r="11" spans="1:12" s="72" customFormat="1" ht="14.25" customHeight="1">
      <c r="A11" s="94"/>
      <c r="B11" s="97"/>
      <c r="C11" s="93" t="s">
        <v>44</v>
      </c>
      <c r="D11" s="91">
        <v>10</v>
      </c>
      <c r="E11" s="91">
        <v>0</v>
      </c>
      <c r="F11" s="91">
        <v>1</v>
      </c>
      <c r="G11" s="91">
        <v>0</v>
      </c>
      <c r="H11" s="91">
        <v>0</v>
      </c>
      <c r="I11" s="92">
        <v>0</v>
      </c>
      <c r="J11" s="92">
        <v>5</v>
      </c>
      <c r="K11" s="92">
        <v>1</v>
      </c>
      <c r="L11" s="92">
        <v>3</v>
      </c>
    </row>
    <row r="12" spans="1:12" s="72" customFormat="1" ht="14.25" customHeight="1">
      <c r="A12" s="94"/>
      <c r="B12" s="97"/>
      <c r="C12" s="93" t="s">
        <v>45</v>
      </c>
      <c r="D12" s="91">
        <v>65</v>
      </c>
      <c r="E12" s="91">
        <v>1</v>
      </c>
      <c r="F12" s="91">
        <v>3</v>
      </c>
      <c r="G12" s="91">
        <v>1</v>
      </c>
      <c r="H12" s="91">
        <v>8</v>
      </c>
      <c r="I12" s="92">
        <v>1</v>
      </c>
      <c r="J12" s="92">
        <v>24</v>
      </c>
      <c r="K12" s="92">
        <v>6</v>
      </c>
      <c r="L12" s="92">
        <v>23</v>
      </c>
    </row>
    <row r="13" spans="1:12" s="72" customFormat="1" ht="14.25" customHeight="1">
      <c r="A13" s="94"/>
      <c r="B13" s="97" t="s">
        <v>48</v>
      </c>
      <c r="C13" s="93" t="s">
        <v>43</v>
      </c>
      <c r="D13" s="91">
        <v>1</v>
      </c>
      <c r="E13" s="91">
        <v>0</v>
      </c>
      <c r="F13" s="91">
        <v>0</v>
      </c>
      <c r="G13" s="91">
        <v>0</v>
      </c>
      <c r="H13" s="91">
        <v>0</v>
      </c>
      <c r="I13" s="92">
        <v>0</v>
      </c>
      <c r="J13" s="92">
        <v>1</v>
      </c>
      <c r="K13" s="92">
        <v>0</v>
      </c>
      <c r="L13" s="92">
        <v>0</v>
      </c>
    </row>
    <row r="14" spans="1:12" s="72" customFormat="1" ht="14.25" customHeight="1">
      <c r="A14" s="94"/>
      <c r="B14" s="97"/>
      <c r="C14" s="93" t="s">
        <v>44</v>
      </c>
      <c r="D14" s="91">
        <v>5</v>
      </c>
      <c r="E14" s="91">
        <v>1</v>
      </c>
      <c r="F14" s="91">
        <v>0</v>
      </c>
      <c r="G14" s="91">
        <v>0</v>
      </c>
      <c r="H14" s="91">
        <v>1</v>
      </c>
      <c r="I14" s="92">
        <v>0</v>
      </c>
      <c r="J14" s="92">
        <v>5</v>
      </c>
      <c r="K14" s="92">
        <v>0</v>
      </c>
      <c r="L14" s="92">
        <v>0</v>
      </c>
    </row>
    <row r="15" spans="1:12" s="72" customFormat="1" ht="14.25" customHeight="1">
      <c r="A15" s="94"/>
      <c r="B15" s="97"/>
      <c r="C15" s="93" t="s">
        <v>45</v>
      </c>
      <c r="D15" s="91">
        <v>4</v>
      </c>
      <c r="E15" s="91">
        <v>1</v>
      </c>
      <c r="F15" s="91">
        <v>1</v>
      </c>
      <c r="G15" s="91">
        <v>0</v>
      </c>
      <c r="H15" s="91">
        <v>1</v>
      </c>
      <c r="I15" s="92">
        <v>0</v>
      </c>
      <c r="J15" s="92">
        <v>0</v>
      </c>
      <c r="K15" s="92">
        <v>0</v>
      </c>
      <c r="L15" s="92">
        <v>3</v>
      </c>
    </row>
    <row r="16" spans="1:12" s="72" customFormat="1" ht="14.25" customHeight="1">
      <c r="A16" s="94"/>
      <c r="B16" s="98" t="s">
        <v>49</v>
      </c>
      <c r="C16" s="93" t="s">
        <v>43</v>
      </c>
      <c r="D16" s="91">
        <v>2</v>
      </c>
      <c r="E16" s="91">
        <v>0</v>
      </c>
      <c r="F16" s="91">
        <v>0</v>
      </c>
      <c r="G16" s="91">
        <v>0</v>
      </c>
      <c r="H16" s="91">
        <v>0</v>
      </c>
      <c r="I16" s="92">
        <v>0</v>
      </c>
      <c r="J16" s="92">
        <v>0</v>
      </c>
      <c r="K16" s="92">
        <v>1</v>
      </c>
      <c r="L16" s="92">
        <v>1</v>
      </c>
    </row>
    <row r="17" spans="1:12" s="72" customFormat="1" ht="14.25" customHeight="1">
      <c r="A17" s="94"/>
      <c r="B17" s="98"/>
      <c r="C17" s="93" t="s">
        <v>44</v>
      </c>
      <c r="D17" s="91">
        <v>16</v>
      </c>
      <c r="E17" s="91">
        <v>0</v>
      </c>
      <c r="F17" s="91">
        <v>2</v>
      </c>
      <c r="G17" s="91">
        <v>1</v>
      </c>
      <c r="H17" s="91">
        <v>0</v>
      </c>
      <c r="I17" s="92">
        <v>0</v>
      </c>
      <c r="J17" s="92">
        <v>3</v>
      </c>
      <c r="K17" s="92">
        <v>0</v>
      </c>
      <c r="L17" s="92">
        <v>10</v>
      </c>
    </row>
    <row r="18" spans="1:12" s="72" customFormat="1" ht="14.25" customHeight="1">
      <c r="A18" s="99"/>
      <c r="B18" s="98"/>
      <c r="C18" s="93" t="s">
        <v>45</v>
      </c>
      <c r="D18" s="91">
        <v>46</v>
      </c>
      <c r="E18" s="91">
        <v>2</v>
      </c>
      <c r="F18" s="91">
        <v>2</v>
      </c>
      <c r="G18" s="91">
        <v>0</v>
      </c>
      <c r="H18" s="91">
        <v>4</v>
      </c>
      <c r="I18" s="92">
        <v>3</v>
      </c>
      <c r="J18" s="92">
        <v>19</v>
      </c>
      <c r="K18" s="92">
        <v>2</v>
      </c>
      <c r="L18" s="92">
        <v>18</v>
      </c>
    </row>
    <row r="19" spans="1:12" s="72" customFormat="1" ht="14.25" customHeight="1">
      <c r="A19" s="100" t="s">
        <v>50</v>
      </c>
      <c r="B19" s="97" t="s">
        <v>51</v>
      </c>
      <c r="C19" s="93" t="s">
        <v>43</v>
      </c>
      <c r="D19" s="91">
        <v>7</v>
      </c>
      <c r="E19" s="91">
        <v>0</v>
      </c>
      <c r="F19" s="91">
        <v>2</v>
      </c>
      <c r="G19" s="91">
        <v>0</v>
      </c>
      <c r="H19" s="91">
        <v>0</v>
      </c>
      <c r="I19" s="92">
        <v>0</v>
      </c>
      <c r="J19" s="92">
        <v>2</v>
      </c>
      <c r="K19" s="92">
        <v>0</v>
      </c>
      <c r="L19" s="92">
        <v>3</v>
      </c>
    </row>
    <row r="20" spans="1:12" s="72" customFormat="1" ht="14.25" customHeight="1">
      <c r="A20" s="101"/>
      <c r="B20" s="97"/>
      <c r="C20" s="93" t="s">
        <v>44</v>
      </c>
      <c r="D20" s="91">
        <v>9</v>
      </c>
      <c r="E20" s="91">
        <v>0</v>
      </c>
      <c r="F20" s="91">
        <v>4</v>
      </c>
      <c r="G20" s="91">
        <v>0</v>
      </c>
      <c r="H20" s="91">
        <v>2</v>
      </c>
      <c r="I20" s="92">
        <v>1</v>
      </c>
      <c r="J20" s="92">
        <v>1</v>
      </c>
      <c r="K20" s="92">
        <v>0</v>
      </c>
      <c r="L20" s="92">
        <v>1</v>
      </c>
    </row>
    <row r="21" spans="1:12" s="72" customFormat="1" ht="14.25" customHeight="1">
      <c r="A21" s="101"/>
      <c r="B21" s="97"/>
      <c r="C21" s="93" t="s">
        <v>45</v>
      </c>
      <c r="D21" s="91">
        <v>33</v>
      </c>
      <c r="E21" s="91">
        <v>0</v>
      </c>
      <c r="F21" s="91">
        <v>3</v>
      </c>
      <c r="G21" s="91">
        <v>0</v>
      </c>
      <c r="H21" s="91">
        <v>2</v>
      </c>
      <c r="I21" s="92">
        <v>0</v>
      </c>
      <c r="J21" s="92">
        <v>14</v>
      </c>
      <c r="K21" s="92">
        <v>0</v>
      </c>
      <c r="L21" s="92">
        <v>14</v>
      </c>
    </row>
    <row r="22" spans="1:12" s="72" customFormat="1" ht="14.25" customHeight="1">
      <c r="A22" s="101"/>
      <c r="B22" s="97" t="s">
        <v>52</v>
      </c>
      <c r="C22" s="93" t="s">
        <v>43</v>
      </c>
      <c r="D22" s="91">
        <v>0</v>
      </c>
      <c r="E22" s="91">
        <v>0</v>
      </c>
      <c r="F22" s="91">
        <v>0</v>
      </c>
      <c r="G22" s="91">
        <v>0</v>
      </c>
      <c r="H22" s="91">
        <v>0</v>
      </c>
      <c r="I22" s="92">
        <v>0</v>
      </c>
      <c r="J22" s="92">
        <v>0</v>
      </c>
      <c r="K22" s="92">
        <v>0</v>
      </c>
      <c r="L22" s="92">
        <v>0</v>
      </c>
    </row>
    <row r="23" spans="1:12" s="72" customFormat="1" ht="14.25" customHeight="1">
      <c r="A23" s="101"/>
      <c r="B23" s="97"/>
      <c r="C23" s="93" t="s">
        <v>44</v>
      </c>
      <c r="D23" s="91">
        <v>6</v>
      </c>
      <c r="E23" s="91">
        <v>0</v>
      </c>
      <c r="F23" s="91">
        <v>3</v>
      </c>
      <c r="G23" s="91">
        <v>0</v>
      </c>
      <c r="H23" s="91">
        <v>0</v>
      </c>
      <c r="I23" s="92">
        <v>0</v>
      </c>
      <c r="J23" s="92">
        <v>2</v>
      </c>
      <c r="K23" s="92">
        <v>1</v>
      </c>
      <c r="L23" s="92">
        <v>0</v>
      </c>
    </row>
    <row r="24" spans="1:12" s="72" customFormat="1" ht="14.25" customHeight="1">
      <c r="A24" s="101"/>
      <c r="B24" s="97"/>
      <c r="C24" s="93" t="s">
        <v>45</v>
      </c>
      <c r="D24" s="91">
        <v>7</v>
      </c>
      <c r="E24" s="91">
        <v>0</v>
      </c>
      <c r="F24" s="91">
        <v>1</v>
      </c>
      <c r="G24" s="91">
        <v>0</v>
      </c>
      <c r="H24" s="91">
        <v>2</v>
      </c>
      <c r="I24" s="92">
        <v>0</v>
      </c>
      <c r="J24" s="92">
        <v>4</v>
      </c>
      <c r="K24" s="92">
        <v>0</v>
      </c>
      <c r="L24" s="92">
        <v>0</v>
      </c>
    </row>
    <row r="25" spans="1:12" s="72" customFormat="1" ht="14.25" customHeight="1">
      <c r="A25" s="101"/>
      <c r="B25" s="102" t="s">
        <v>53</v>
      </c>
      <c r="C25" s="93" t="s">
        <v>43</v>
      </c>
      <c r="D25" s="91">
        <v>5</v>
      </c>
      <c r="E25" s="91">
        <v>0</v>
      </c>
      <c r="F25" s="91">
        <v>0</v>
      </c>
      <c r="G25" s="91">
        <v>0</v>
      </c>
      <c r="H25" s="91">
        <v>1</v>
      </c>
      <c r="I25" s="92">
        <v>0</v>
      </c>
      <c r="J25" s="92">
        <v>4</v>
      </c>
      <c r="K25" s="92">
        <v>0</v>
      </c>
      <c r="L25" s="92">
        <v>0</v>
      </c>
    </row>
    <row r="26" spans="1:12" s="72" customFormat="1" ht="14.25" customHeight="1">
      <c r="A26" s="101"/>
      <c r="B26" s="102"/>
      <c r="C26" s="93" t="s">
        <v>44</v>
      </c>
      <c r="D26" s="91">
        <v>4</v>
      </c>
      <c r="E26" s="91">
        <v>0</v>
      </c>
      <c r="F26" s="91">
        <v>0</v>
      </c>
      <c r="G26" s="91">
        <v>0</v>
      </c>
      <c r="H26" s="91">
        <v>0</v>
      </c>
      <c r="I26" s="92">
        <v>0</v>
      </c>
      <c r="J26" s="92">
        <v>3</v>
      </c>
      <c r="K26" s="92">
        <v>0</v>
      </c>
      <c r="L26" s="92">
        <v>1</v>
      </c>
    </row>
    <row r="27" spans="1:12" s="72" customFormat="1" ht="14.25" customHeight="1">
      <c r="A27" s="101"/>
      <c r="B27" s="102"/>
      <c r="C27" s="93" t="s">
        <v>45</v>
      </c>
      <c r="D27" s="91">
        <v>20</v>
      </c>
      <c r="E27" s="91">
        <v>0</v>
      </c>
      <c r="F27" s="91">
        <v>3</v>
      </c>
      <c r="G27" s="91">
        <v>1</v>
      </c>
      <c r="H27" s="91">
        <v>2</v>
      </c>
      <c r="I27" s="92">
        <v>0</v>
      </c>
      <c r="J27" s="92">
        <v>4</v>
      </c>
      <c r="K27" s="92">
        <v>3</v>
      </c>
      <c r="L27" s="92">
        <v>7</v>
      </c>
    </row>
    <row r="28" spans="1:12" s="72" customFormat="1" ht="14.25" customHeight="1">
      <c r="A28" s="101"/>
      <c r="B28" s="97" t="s">
        <v>54</v>
      </c>
      <c r="C28" s="93" t="s">
        <v>43</v>
      </c>
      <c r="D28" s="91">
        <v>2</v>
      </c>
      <c r="E28" s="91">
        <v>0</v>
      </c>
      <c r="F28" s="91">
        <v>0</v>
      </c>
      <c r="G28" s="91">
        <v>0</v>
      </c>
      <c r="H28" s="91">
        <v>0</v>
      </c>
      <c r="I28" s="92">
        <v>0</v>
      </c>
      <c r="J28" s="92">
        <v>2</v>
      </c>
      <c r="K28" s="92">
        <v>0</v>
      </c>
      <c r="L28" s="92">
        <v>0</v>
      </c>
    </row>
    <row r="29" spans="1:12" s="72" customFormat="1" ht="14.25" customHeight="1">
      <c r="A29" s="101"/>
      <c r="B29" s="97"/>
      <c r="C29" s="93" t="s">
        <v>44</v>
      </c>
      <c r="D29" s="91">
        <v>12</v>
      </c>
      <c r="E29" s="91">
        <v>0</v>
      </c>
      <c r="F29" s="91">
        <v>0</v>
      </c>
      <c r="G29" s="91">
        <v>1</v>
      </c>
      <c r="H29" s="91">
        <v>2</v>
      </c>
      <c r="I29" s="92">
        <v>1</v>
      </c>
      <c r="J29" s="92">
        <v>8</v>
      </c>
      <c r="K29" s="92">
        <v>0</v>
      </c>
      <c r="L29" s="92">
        <v>0</v>
      </c>
    </row>
    <row r="30" spans="1:12" s="72" customFormat="1" ht="14.25" customHeight="1">
      <c r="A30" s="101"/>
      <c r="B30" s="97"/>
      <c r="C30" s="93" t="s">
        <v>45</v>
      </c>
      <c r="D30" s="91">
        <v>54</v>
      </c>
      <c r="E30" s="91">
        <v>0</v>
      </c>
      <c r="F30" s="91">
        <v>2</v>
      </c>
      <c r="G30" s="91">
        <v>0</v>
      </c>
      <c r="H30" s="91">
        <v>5</v>
      </c>
      <c r="I30" s="92">
        <v>3</v>
      </c>
      <c r="J30" s="92">
        <v>32</v>
      </c>
      <c r="K30" s="92">
        <v>2</v>
      </c>
      <c r="L30" s="92">
        <v>10</v>
      </c>
    </row>
    <row r="31" spans="1:12" s="72" customFormat="1" ht="14.25" customHeight="1">
      <c r="A31" s="101"/>
      <c r="B31" s="97" t="s">
        <v>55</v>
      </c>
      <c r="C31" s="93" t="s">
        <v>43</v>
      </c>
      <c r="D31" s="91">
        <v>1</v>
      </c>
      <c r="E31" s="91">
        <v>0</v>
      </c>
      <c r="F31" s="91">
        <v>0</v>
      </c>
      <c r="G31" s="91">
        <v>0</v>
      </c>
      <c r="H31" s="91">
        <v>0</v>
      </c>
      <c r="I31" s="92">
        <v>0</v>
      </c>
      <c r="J31" s="92">
        <v>1</v>
      </c>
      <c r="K31" s="92">
        <v>0</v>
      </c>
      <c r="L31" s="92">
        <v>0</v>
      </c>
    </row>
    <row r="32" spans="1:12" s="72" customFormat="1" ht="14.25" customHeight="1">
      <c r="A32" s="101"/>
      <c r="B32" s="97"/>
      <c r="C32" s="93" t="s">
        <v>44</v>
      </c>
      <c r="D32" s="91">
        <v>1</v>
      </c>
      <c r="E32" s="91">
        <v>0</v>
      </c>
      <c r="F32" s="91">
        <v>1</v>
      </c>
      <c r="G32" s="91">
        <v>0</v>
      </c>
      <c r="H32" s="91">
        <v>0</v>
      </c>
      <c r="I32" s="92">
        <v>0</v>
      </c>
      <c r="J32" s="92">
        <v>0</v>
      </c>
      <c r="K32" s="92">
        <v>0</v>
      </c>
      <c r="L32" s="92">
        <v>0</v>
      </c>
    </row>
    <row r="33" spans="1:12" s="72" customFormat="1" ht="14.25" customHeight="1">
      <c r="A33" s="101"/>
      <c r="B33" s="97"/>
      <c r="C33" s="93" t="s">
        <v>45</v>
      </c>
      <c r="D33" s="91">
        <v>4</v>
      </c>
      <c r="E33" s="91">
        <v>0</v>
      </c>
      <c r="F33" s="91">
        <v>1</v>
      </c>
      <c r="G33" s="91">
        <v>0</v>
      </c>
      <c r="H33" s="91">
        <v>0</v>
      </c>
      <c r="I33" s="92">
        <v>0</v>
      </c>
      <c r="J33" s="92">
        <v>3</v>
      </c>
      <c r="K33" s="92">
        <v>0</v>
      </c>
      <c r="L33" s="92">
        <v>0</v>
      </c>
    </row>
    <row r="34" spans="1:12" s="72" customFormat="1" ht="14.25" customHeight="1">
      <c r="A34" s="101"/>
      <c r="B34" s="97" t="s">
        <v>56</v>
      </c>
      <c r="C34" s="93" t="s">
        <v>43</v>
      </c>
      <c r="D34" s="91">
        <v>0</v>
      </c>
      <c r="E34" s="91">
        <v>0</v>
      </c>
      <c r="F34" s="91">
        <v>0</v>
      </c>
      <c r="G34" s="91">
        <v>0</v>
      </c>
      <c r="H34" s="91">
        <v>0</v>
      </c>
      <c r="I34" s="92">
        <v>0</v>
      </c>
      <c r="J34" s="92">
        <v>0</v>
      </c>
      <c r="K34" s="92">
        <v>0</v>
      </c>
      <c r="L34" s="92">
        <v>0</v>
      </c>
    </row>
    <row r="35" spans="1:12" s="72" customFormat="1" ht="14.25" customHeight="1">
      <c r="A35" s="101"/>
      <c r="B35" s="97"/>
      <c r="C35" s="93" t="s">
        <v>44</v>
      </c>
      <c r="D35" s="91">
        <v>1</v>
      </c>
      <c r="E35" s="91">
        <v>0</v>
      </c>
      <c r="F35" s="91">
        <v>0</v>
      </c>
      <c r="G35" s="91">
        <v>0</v>
      </c>
      <c r="H35" s="91">
        <v>0</v>
      </c>
      <c r="I35" s="92">
        <v>0</v>
      </c>
      <c r="J35" s="92">
        <v>0</v>
      </c>
      <c r="K35" s="92">
        <v>0</v>
      </c>
      <c r="L35" s="92">
        <v>1</v>
      </c>
    </row>
    <row r="36" spans="1:12" s="72" customFormat="1" ht="14.25" customHeight="1">
      <c r="A36" s="101"/>
      <c r="B36" s="97"/>
      <c r="C36" s="93" t="s">
        <v>45</v>
      </c>
      <c r="D36" s="91">
        <v>19</v>
      </c>
      <c r="E36" s="91">
        <v>0</v>
      </c>
      <c r="F36" s="91">
        <v>3</v>
      </c>
      <c r="G36" s="91">
        <v>1</v>
      </c>
      <c r="H36" s="91">
        <v>5</v>
      </c>
      <c r="I36" s="92">
        <v>0</v>
      </c>
      <c r="J36" s="92">
        <v>3</v>
      </c>
      <c r="K36" s="92">
        <v>2</v>
      </c>
      <c r="L36" s="92">
        <v>5</v>
      </c>
    </row>
    <row r="37" spans="1:12" s="72" customFormat="1" ht="14.25" customHeight="1">
      <c r="A37" s="101"/>
      <c r="B37" s="97" t="s">
        <v>57</v>
      </c>
      <c r="C37" s="93" t="s">
        <v>43</v>
      </c>
      <c r="D37" s="91">
        <v>1</v>
      </c>
      <c r="E37" s="91">
        <v>0</v>
      </c>
      <c r="F37" s="91">
        <v>0</v>
      </c>
      <c r="G37" s="91">
        <v>0</v>
      </c>
      <c r="H37" s="91">
        <v>0</v>
      </c>
      <c r="I37" s="92">
        <v>0</v>
      </c>
      <c r="J37" s="92">
        <v>1</v>
      </c>
      <c r="K37" s="92">
        <v>0</v>
      </c>
      <c r="L37" s="92">
        <v>0</v>
      </c>
    </row>
    <row r="38" spans="1:12" s="72" customFormat="1" ht="14.25" customHeight="1">
      <c r="A38" s="101"/>
      <c r="B38" s="97"/>
      <c r="C38" s="93" t="s">
        <v>44</v>
      </c>
      <c r="D38" s="91">
        <v>5</v>
      </c>
      <c r="E38" s="91">
        <v>0</v>
      </c>
      <c r="F38" s="91">
        <v>0</v>
      </c>
      <c r="G38" s="91">
        <v>0</v>
      </c>
      <c r="H38" s="91">
        <v>0</v>
      </c>
      <c r="I38" s="92">
        <v>0</v>
      </c>
      <c r="J38" s="92">
        <v>5</v>
      </c>
      <c r="K38" s="92">
        <v>0</v>
      </c>
      <c r="L38" s="92">
        <v>0</v>
      </c>
    </row>
    <row r="39" spans="1:12" s="72" customFormat="1" ht="14.25" customHeight="1">
      <c r="A39" s="101"/>
      <c r="B39" s="97"/>
      <c r="C39" s="93" t="s">
        <v>45</v>
      </c>
      <c r="D39" s="91">
        <v>22</v>
      </c>
      <c r="E39" s="91">
        <v>0</v>
      </c>
      <c r="F39" s="91">
        <v>0</v>
      </c>
      <c r="G39" s="91">
        <v>0</v>
      </c>
      <c r="H39" s="91">
        <v>0</v>
      </c>
      <c r="I39" s="92">
        <v>0</v>
      </c>
      <c r="J39" s="92">
        <v>11</v>
      </c>
      <c r="K39" s="92">
        <v>1</v>
      </c>
      <c r="L39" s="92">
        <v>10</v>
      </c>
    </row>
    <row r="40" spans="1:12" s="72" customFormat="1" ht="14.25" customHeight="1">
      <c r="A40" s="101"/>
      <c r="B40" s="97" t="s">
        <v>58</v>
      </c>
      <c r="C40" s="93" t="s">
        <v>43</v>
      </c>
      <c r="D40" s="91">
        <v>1</v>
      </c>
      <c r="E40" s="91">
        <v>0</v>
      </c>
      <c r="F40" s="91">
        <v>0</v>
      </c>
      <c r="G40" s="91">
        <v>0</v>
      </c>
      <c r="H40" s="91">
        <v>0</v>
      </c>
      <c r="I40" s="92">
        <v>0</v>
      </c>
      <c r="J40" s="92">
        <v>1</v>
      </c>
      <c r="K40" s="92">
        <v>0</v>
      </c>
      <c r="L40" s="92">
        <v>0</v>
      </c>
    </row>
    <row r="41" spans="1:12" s="72" customFormat="1" ht="14.25" customHeight="1">
      <c r="A41" s="101"/>
      <c r="B41" s="97"/>
      <c r="C41" s="93" t="s">
        <v>44</v>
      </c>
      <c r="D41" s="91">
        <v>1</v>
      </c>
      <c r="E41" s="91">
        <v>0</v>
      </c>
      <c r="F41" s="91">
        <v>0</v>
      </c>
      <c r="G41" s="91">
        <v>0</v>
      </c>
      <c r="H41" s="91">
        <v>0</v>
      </c>
      <c r="I41" s="92">
        <v>0</v>
      </c>
      <c r="J41" s="92">
        <v>0</v>
      </c>
      <c r="K41" s="92">
        <v>0</v>
      </c>
      <c r="L41" s="92">
        <v>1</v>
      </c>
    </row>
    <row r="42" spans="1:12" s="72" customFormat="1" ht="14.25" customHeight="1">
      <c r="A42" s="101"/>
      <c r="B42" s="97"/>
      <c r="C42" s="93" t="s">
        <v>45</v>
      </c>
      <c r="D42" s="91">
        <v>28</v>
      </c>
      <c r="E42" s="91">
        <v>0</v>
      </c>
      <c r="F42" s="91">
        <v>11</v>
      </c>
      <c r="G42" s="91">
        <v>0</v>
      </c>
      <c r="H42" s="91">
        <v>0</v>
      </c>
      <c r="I42" s="92">
        <v>0</v>
      </c>
      <c r="J42" s="92">
        <v>10</v>
      </c>
      <c r="K42" s="92">
        <v>1</v>
      </c>
      <c r="L42" s="92">
        <v>6</v>
      </c>
    </row>
    <row r="43" spans="1:12" s="72" customFormat="1" ht="14.25" customHeight="1">
      <c r="A43" s="101"/>
      <c r="B43" s="97" t="s">
        <v>59</v>
      </c>
      <c r="C43" s="93" t="s">
        <v>43</v>
      </c>
      <c r="D43" s="91">
        <v>0</v>
      </c>
      <c r="E43" s="91">
        <v>0</v>
      </c>
      <c r="F43" s="91">
        <v>0</v>
      </c>
      <c r="G43" s="91">
        <v>0</v>
      </c>
      <c r="H43" s="91">
        <v>0</v>
      </c>
      <c r="I43" s="92">
        <v>0</v>
      </c>
      <c r="J43" s="92">
        <v>0</v>
      </c>
      <c r="K43" s="92">
        <v>0</v>
      </c>
      <c r="L43" s="92">
        <v>0</v>
      </c>
    </row>
    <row r="44" spans="1:12" s="72" customFormat="1" ht="14.25" customHeight="1">
      <c r="A44" s="101"/>
      <c r="B44" s="97"/>
      <c r="C44" s="93" t="s">
        <v>44</v>
      </c>
      <c r="D44" s="91">
        <v>0</v>
      </c>
      <c r="E44" s="91">
        <v>0</v>
      </c>
      <c r="F44" s="91">
        <v>0</v>
      </c>
      <c r="G44" s="91">
        <v>0</v>
      </c>
      <c r="H44" s="91">
        <v>0</v>
      </c>
      <c r="I44" s="92">
        <v>0</v>
      </c>
      <c r="J44" s="92">
        <v>0</v>
      </c>
      <c r="K44" s="92">
        <v>0</v>
      </c>
      <c r="L44" s="92">
        <v>0</v>
      </c>
    </row>
    <row r="45" spans="1:12" s="72" customFormat="1" ht="14.25" customHeight="1">
      <c r="A45" s="103"/>
      <c r="B45" s="97"/>
      <c r="C45" s="93" t="s">
        <v>45</v>
      </c>
      <c r="D45" s="91">
        <v>6</v>
      </c>
      <c r="E45" s="91">
        <v>0</v>
      </c>
      <c r="F45" s="91">
        <v>1</v>
      </c>
      <c r="G45" s="91">
        <v>0</v>
      </c>
      <c r="H45" s="91">
        <v>0</v>
      </c>
      <c r="I45" s="92">
        <v>0</v>
      </c>
      <c r="J45" s="92">
        <v>4</v>
      </c>
      <c r="K45" s="92">
        <v>0</v>
      </c>
      <c r="L45" s="92">
        <v>1</v>
      </c>
    </row>
    <row r="46" spans="1:12" s="72" customFormat="1" ht="14.25" customHeight="1">
      <c r="A46" s="100" t="s">
        <v>60</v>
      </c>
      <c r="B46" s="98" t="s">
        <v>61</v>
      </c>
      <c r="C46" s="93" t="s">
        <v>43</v>
      </c>
      <c r="D46" s="91">
        <v>0</v>
      </c>
      <c r="E46" s="91">
        <v>0</v>
      </c>
      <c r="F46" s="91">
        <v>0</v>
      </c>
      <c r="G46" s="91">
        <v>0</v>
      </c>
      <c r="H46" s="91">
        <v>0</v>
      </c>
      <c r="I46" s="92">
        <v>0</v>
      </c>
      <c r="J46" s="92">
        <v>0</v>
      </c>
      <c r="K46" s="92">
        <v>0</v>
      </c>
      <c r="L46" s="92">
        <v>0</v>
      </c>
    </row>
    <row r="47" spans="1:12" s="72" customFormat="1" ht="14.25" customHeight="1">
      <c r="A47" s="101"/>
      <c r="B47" s="98"/>
      <c r="C47" s="93" t="s">
        <v>44</v>
      </c>
      <c r="D47" s="91">
        <v>0</v>
      </c>
      <c r="E47" s="91">
        <v>0</v>
      </c>
      <c r="F47" s="91">
        <v>0</v>
      </c>
      <c r="G47" s="91">
        <v>0</v>
      </c>
      <c r="H47" s="91">
        <v>0</v>
      </c>
      <c r="I47" s="92">
        <v>0</v>
      </c>
      <c r="J47" s="92">
        <v>0</v>
      </c>
      <c r="K47" s="92">
        <v>0</v>
      </c>
      <c r="L47" s="92">
        <v>0</v>
      </c>
    </row>
    <row r="48" spans="1:12" s="72" customFormat="1" ht="14.25" customHeight="1">
      <c r="A48" s="103"/>
      <c r="B48" s="98"/>
      <c r="C48" s="93" t="s">
        <v>45</v>
      </c>
      <c r="D48" s="91">
        <v>0</v>
      </c>
      <c r="E48" s="91">
        <v>0</v>
      </c>
      <c r="F48" s="91">
        <v>0</v>
      </c>
      <c r="G48" s="91">
        <v>0</v>
      </c>
      <c r="H48" s="91">
        <v>0</v>
      </c>
      <c r="I48" s="92">
        <v>0</v>
      </c>
      <c r="J48" s="92">
        <v>0</v>
      </c>
      <c r="K48" s="92">
        <v>0</v>
      </c>
      <c r="L48" s="92">
        <v>0</v>
      </c>
    </row>
    <row r="49" spans="1:12" s="72" customFormat="1" ht="14.25" customHeight="1">
      <c r="A49" s="100" t="s">
        <v>62</v>
      </c>
      <c r="B49" s="98" t="s">
        <v>63</v>
      </c>
      <c r="C49" s="93" t="s">
        <v>43</v>
      </c>
      <c r="D49" s="91">
        <v>0</v>
      </c>
      <c r="E49" s="91">
        <v>0</v>
      </c>
      <c r="F49" s="91">
        <v>0</v>
      </c>
      <c r="G49" s="91">
        <v>0</v>
      </c>
      <c r="H49" s="91">
        <v>0</v>
      </c>
      <c r="I49" s="92">
        <v>0</v>
      </c>
      <c r="J49" s="92">
        <v>0</v>
      </c>
      <c r="K49" s="92">
        <v>0</v>
      </c>
      <c r="L49" s="92">
        <v>0</v>
      </c>
    </row>
    <row r="50" spans="1:12" s="72" customFormat="1" ht="14.25" customHeight="1">
      <c r="A50" s="101"/>
      <c r="B50" s="98"/>
      <c r="C50" s="93" t="s">
        <v>44</v>
      </c>
      <c r="D50" s="91">
        <v>4</v>
      </c>
      <c r="E50" s="91">
        <v>0</v>
      </c>
      <c r="F50" s="91">
        <v>0</v>
      </c>
      <c r="G50" s="91">
        <v>0</v>
      </c>
      <c r="H50" s="91">
        <v>1</v>
      </c>
      <c r="I50" s="92">
        <v>0</v>
      </c>
      <c r="J50" s="92">
        <v>1</v>
      </c>
      <c r="K50" s="92">
        <v>0</v>
      </c>
      <c r="L50" s="92">
        <v>2</v>
      </c>
    </row>
    <row r="51" spans="1:12" s="72" customFormat="1" ht="14.25" customHeight="1">
      <c r="A51" s="101"/>
      <c r="B51" s="98"/>
      <c r="C51" s="93" t="s">
        <v>45</v>
      </c>
      <c r="D51" s="91">
        <v>11</v>
      </c>
      <c r="E51" s="91">
        <v>0</v>
      </c>
      <c r="F51" s="91">
        <v>0</v>
      </c>
      <c r="G51" s="91">
        <v>0</v>
      </c>
      <c r="H51" s="91">
        <v>0</v>
      </c>
      <c r="I51" s="92">
        <v>0</v>
      </c>
      <c r="J51" s="92">
        <v>3</v>
      </c>
      <c r="K51" s="92">
        <v>1</v>
      </c>
      <c r="L51" s="92">
        <v>7</v>
      </c>
    </row>
    <row r="52" spans="1:12" s="72" customFormat="1" ht="14.25" customHeight="1">
      <c r="A52" s="101"/>
      <c r="B52" s="98" t="s">
        <v>64</v>
      </c>
      <c r="C52" s="93" t="s">
        <v>43</v>
      </c>
      <c r="D52" s="91">
        <v>2</v>
      </c>
      <c r="E52" s="91">
        <v>1</v>
      </c>
      <c r="F52" s="91">
        <v>0</v>
      </c>
      <c r="G52" s="91">
        <v>0</v>
      </c>
      <c r="H52" s="91">
        <v>0</v>
      </c>
      <c r="I52" s="92">
        <v>0</v>
      </c>
      <c r="J52" s="92">
        <v>1</v>
      </c>
      <c r="K52" s="92">
        <v>0</v>
      </c>
      <c r="L52" s="92">
        <v>2</v>
      </c>
    </row>
    <row r="53" spans="1:12" s="72" customFormat="1" ht="14.25" customHeight="1">
      <c r="A53" s="101"/>
      <c r="B53" s="98"/>
      <c r="C53" s="93" t="s">
        <v>44</v>
      </c>
      <c r="D53" s="91">
        <v>5</v>
      </c>
      <c r="E53" s="91">
        <v>0</v>
      </c>
      <c r="F53" s="91">
        <v>0</v>
      </c>
      <c r="G53" s="91">
        <v>0</v>
      </c>
      <c r="H53" s="91">
        <v>1</v>
      </c>
      <c r="I53" s="92">
        <v>0</v>
      </c>
      <c r="J53" s="92">
        <v>2</v>
      </c>
      <c r="K53" s="92">
        <v>0</v>
      </c>
      <c r="L53" s="92">
        <v>2</v>
      </c>
    </row>
    <row r="54" spans="1:12" s="72" customFormat="1" ht="14.25" customHeight="1">
      <c r="A54" s="101"/>
      <c r="B54" s="104"/>
      <c r="C54" s="105" t="s">
        <v>45</v>
      </c>
      <c r="D54" s="91">
        <v>4</v>
      </c>
      <c r="E54" s="91">
        <v>1</v>
      </c>
      <c r="F54" s="91">
        <v>1</v>
      </c>
      <c r="G54" s="91">
        <v>0</v>
      </c>
      <c r="H54" s="91">
        <v>0</v>
      </c>
      <c r="I54" s="92">
        <v>0</v>
      </c>
      <c r="J54" s="92">
        <v>1</v>
      </c>
      <c r="K54" s="92">
        <v>1</v>
      </c>
      <c r="L54" s="92">
        <v>2</v>
      </c>
    </row>
    <row r="55" spans="1:12" ht="3" customHeight="1" thickBot="1">
      <c r="A55" s="106"/>
      <c r="B55" s="106"/>
      <c r="C55" s="107"/>
      <c r="D55" s="108"/>
      <c r="E55" s="109"/>
      <c r="F55" s="110"/>
      <c r="G55" s="109"/>
      <c r="H55" s="109"/>
      <c r="I55" s="111"/>
      <c r="J55" s="111"/>
      <c r="K55" s="111"/>
      <c r="L55" s="111"/>
    </row>
    <row r="56" spans="1:8" ht="18" customHeight="1">
      <c r="A56" s="112" t="s">
        <v>65</v>
      </c>
      <c r="F56" s="114"/>
      <c r="G56" s="63"/>
      <c r="H56" s="63"/>
    </row>
    <row r="57" spans="1:11" s="72" customFormat="1" ht="12" customHeight="1">
      <c r="A57" s="63" t="s">
        <v>66</v>
      </c>
      <c r="B57" s="63"/>
      <c r="C57" s="63"/>
      <c r="D57" s="63"/>
      <c r="E57" s="63"/>
      <c r="F57" s="63"/>
      <c r="G57" s="63"/>
      <c r="H57" s="63"/>
      <c r="I57" s="63"/>
      <c r="J57" s="63"/>
      <c r="K57" s="63"/>
    </row>
    <row r="58" ht="12" customHeight="1">
      <c r="A58" s="113" t="s">
        <v>67</v>
      </c>
    </row>
  </sheetData>
  <mergeCells count="26">
    <mergeCell ref="A10:A18"/>
    <mergeCell ref="B46:B48"/>
    <mergeCell ref="A46:A48"/>
    <mergeCell ref="B37:B39"/>
    <mergeCell ref="B34:B36"/>
    <mergeCell ref="B43:B45"/>
    <mergeCell ref="B16:B18"/>
    <mergeCell ref="B10:B12"/>
    <mergeCell ref="B13:B15"/>
    <mergeCell ref="B49:B51"/>
    <mergeCell ref="B52:B54"/>
    <mergeCell ref="A49:A54"/>
    <mergeCell ref="B19:B21"/>
    <mergeCell ref="A19:A45"/>
    <mergeCell ref="B22:B24"/>
    <mergeCell ref="B25:B27"/>
    <mergeCell ref="B28:B30"/>
    <mergeCell ref="B31:B33"/>
    <mergeCell ref="B40:B42"/>
    <mergeCell ref="A2:L2"/>
    <mergeCell ref="A7:B9"/>
    <mergeCell ref="A4:B5"/>
    <mergeCell ref="D4:D5"/>
    <mergeCell ref="C4:C5"/>
    <mergeCell ref="E4:E5"/>
    <mergeCell ref="F4:L4"/>
  </mergeCells>
  <printOptions/>
  <pageMargins left="0.6692913385826772" right="0.6692913385826772" top="0.3937007874015748" bottom="0.6692913385826772" header="0.5118110236220472"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29"/>
  <sheetViews>
    <sheetView workbookViewId="0" topLeftCell="A1">
      <selection activeCell="A2" sqref="A2:N2"/>
    </sheetView>
  </sheetViews>
  <sheetFormatPr defaultColWidth="9.00390625" defaultRowHeight="13.5"/>
  <cols>
    <col min="1" max="1" width="5.625" style="1" customWidth="1"/>
    <col min="2" max="2" width="7.875" style="1" customWidth="1"/>
    <col min="3" max="3" width="8.75390625" style="1" customWidth="1"/>
    <col min="4" max="4" width="7.75390625" style="1" customWidth="1"/>
    <col min="5" max="5" width="2.625" style="1" customWidth="1"/>
    <col min="6" max="6" width="5.25390625" style="1" customWidth="1"/>
    <col min="7" max="7" width="8.625" style="1" customWidth="1"/>
    <col min="8" max="8" width="5.25390625" style="1" customWidth="1"/>
    <col min="9" max="9" width="3.50390625" style="1" customWidth="1"/>
    <col min="10" max="10" width="8.625" style="1" customWidth="1"/>
    <col min="11" max="11" width="7.00390625" style="1" customWidth="1"/>
    <col min="12" max="12" width="1.75390625" style="1" customWidth="1"/>
    <col min="13" max="13" width="8.625" style="1" customWidth="1"/>
    <col min="14" max="14" width="8.75390625" style="1" customWidth="1"/>
  </cols>
  <sheetData>
    <row r="1" spans="1:14" ht="24" customHeight="1">
      <c r="A1" s="3"/>
      <c r="B1" s="10"/>
      <c r="C1" s="10"/>
      <c r="D1" s="10"/>
      <c r="E1" s="10"/>
      <c r="F1" s="10"/>
      <c r="G1" s="10"/>
      <c r="H1" s="10"/>
      <c r="I1" s="10"/>
      <c r="J1" s="10"/>
      <c r="K1" s="10"/>
      <c r="L1" s="10"/>
      <c r="M1" s="10"/>
      <c r="N1" s="10"/>
    </row>
    <row r="2" spans="1:14" ht="30" customHeight="1">
      <c r="A2" s="33" t="s">
        <v>27</v>
      </c>
      <c r="B2" s="33"/>
      <c r="C2" s="33"/>
      <c r="D2" s="33"/>
      <c r="E2" s="33"/>
      <c r="F2" s="33"/>
      <c r="G2" s="33"/>
      <c r="H2" s="33"/>
      <c r="I2" s="33"/>
      <c r="J2" s="33"/>
      <c r="K2" s="33"/>
      <c r="L2" s="33"/>
      <c r="M2" s="33"/>
      <c r="N2" s="33"/>
    </row>
    <row r="3" spans="1:14" ht="16.5" customHeight="1" thickBot="1">
      <c r="A3" s="10"/>
      <c r="B3" s="10"/>
      <c r="C3" s="10"/>
      <c r="D3" s="10"/>
      <c r="E3" s="10"/>
      <c r="F3" s="10"/>
      <c r="G3" s="10"/>
      <c r="H3" s="10"/>
      <c r="I3" s="10"/>
      <c r="J3" s="10"/>
      <c r="K3" s="10"/>
      <c r="L3" s="10"/>
      <c r="M3" s="10"/>
      <c r="N3" s="4" t="s">
        <v>3</v>
      </c>
    </row>
    <row r="4" spans="1:14" ht="18" customHeight="1">
      <c r="A4" s="38" t="s">
        <v>0</v>
      </c>
      <c r="B4" s="39"/>
      <c r="C4" s="42" t="s">
        <v>15</v>
      </c>
      <c r="D4" s="34"/>
      <c r="E4" s="34"/>
      <c r="F4" s="34" t="s">
        <v>19</v>
      </c>
      <c r="G4" s="34"/>
      <c r="H4" s="34"/>
      <c r="I4" s="34" t="s">
        <v>16</v>
      </c>
      <c r="J4" s="34"/>
      <c r="K4" s="34"/>
      <c r="L4" s="34" t="s">
        <v>19</v>
      </c>
      <c r="M4" s="34"/>
      <c r="N4" s="35"/>
    </row>
    <row r="5" spans="1:14" ht="18" customHeight="1">
      <c r="A5" s="40"/>
      <c r="B5" s="41"/>
      <c r="C5" s="43"/>
      <c r="D5" s="36"/>
      <c r="E5" s="36"/>
      <c r="F5" s="36"/>
      <c r="G5" s="36"/>
      <c r="H5" s="36"/>
      <c r="I5" s="36"/>
      <c r="J5" s="36"/>
      <c r="K5" s="36"/>
      <c r="L5" s="36"/>
      <c r="M5" s="36"/>
      <c r="N5" s="37"/>
    </row>
    <row r="6" spans="1:14" ht="6" customHeight="1">
      <c r="A6" s="44"/>
      <c r="B6" s="45"/>
      <c r="C6" s="46"/>
      <c r="D6" s="47"/>
      <c r="E6" s="47"/>
      <c r="F6" s="46"/>
      <c r="G6" s="47"/>
      <c r="H6" s="47"/>
      <c r="I6" s="46"/>
      <c r="J6" s="47"/>
      <c r="K6" s="47"/>
      <c r="L6" s="46"/>
      <c r="M6" s="47"/>
      <c r="N6" s="47"/>
    </row>
    <row r="7" spans="1:17" ht="20.25" customHeight="1">
      <c r="A7" s="44" t="s">
        <v>23</v>
      </c>
      <c r="B7" s="45"/>
      <c r="C7" s="29">
        <v>16034970</v>
      </c>
      <c r="D7" s="29"/>
      <c r="E7" s="29"/>
      <c r="F7" s="31">
        <v>117</v>
      </c>
      <c r="G7" s="31"/>
      <c r="H7" s="31"/>
      <c r="I7" s="29">
        <v>2392892</v>
      </c>
      <c r="J7" s="29"/>
      <c r="K7" s="29"/>
      <c r="L7" s="31">
        <v>128.44707827412586</v>
      </c>
      <c r="M7" s="31"/>
      <c r="N7" s="31"/>
      <c r="Q7" s="15"/>
    </row>
    <row r="8" spans="1:14" s="13" customFormat="1" ht="20.25" customHeight="1">
      <c r="A8" s="44" t="s">
        <v>14</v>
      </c>
      <c r="B8" s="45"/>
      <c r="C8" s="29">
        <v>16487725</v>
      </c>
      <c r="D8" s="29"/>
      <c r="E8" s="29"/>
      <c r="F8" s="31">
        <v>102.8</v>
      </c>
      <c r="G8" s="31"/>
      <c r="H8" s="31"/>
      <c r="I8" s="29">
        <v>2355424</v>
      </c>
      <c r="J8" s="29"/>
      <c r="K8" s="29"/>
      <c r="L8" s="31">
        <v>98.43419594365312</v>
      </c>
      <c r="M8" s="31"/>
      <c r="N8" s="31"/>
    </row>
    <row r="9" spans="1:14" s="13" customFormat="1" ht="20.25" customHeight="1">
      <c r="A9" s="44" t="s">
        <v>21</v>
      </c>
      <c r="B9" s="45"/>
      <c r="C9" s="29">
        <v>16205953</v>
      </c>
      <c r="D9" s="29"/>
      <c r="E9" s="29"/>
      <c r="F9" s="31">
        <v>98.29101953119668</v>
      </c>
      <c r="G9" s="31"/>
      <c r="H9" s="31"/>
      <c r="I9" s="29">
        <v>2372282</v>
      </c>
      <c r="J9" s="29"/>
      <c r="K9" s="29"/>
      <c r="L9" s="31">
        <v>100.71570978303694</v>
      </c>
      <c r="M9" s="31"/>
      <c r="N9" s="31"/>
    </row>
    <row r="10" spans="1:14" s="13" customFormat="1" ht="20.25" customHeight="1">
      <c r="A10" s="44" t="s">
        <v>20</v>
      </c>
      <c r="B10" s="45"/>
      <c r="C10" s="29">
        <v>16019050</v>
      </c>
      <c r="D10" s="29"/>
      <c r="E10" s="29"/>
      <c r="F10" s="31">
        <v>98.8</v>
      </c>
      <c r="G10" s="31"/>
      <c r="H10" s="31"/>
      <c r="I10" s="29">
        <v>2054308</v>
      </c>
      <c r="J10" s="29"/>
      <c r="K10" s="29"/>
      <c r="L10" s="31">
        <v>86.6</v>
      </c>
      <c r="M10" s="31"/>
      <c r="N10" s="31"/>
    </row>
    <row r="11" spans="1:14" s="14" customFormat="1" ht="20.25" customHeight="1">
      <c r="A11" s="52" t="s">
        <v>24</v>
      </c>
      <c r="B11" s="53"/>
      <c r="C11" s="32">
        <v>16788449</v>
      </c>
      <c r="D11" s="32"/>
      <c r="E11" s="32"/>
      <c r="F11" s="30">
        <v>106.1</v>
      </c>
      <c r="G11" s="30"/>
      <c r="H11" s="30"/>
      <c r="I11" s="32">
        <v>1966146</v>
      </c>
      <c r="J11" s="32"/>
      <c r="K11" s="32"/>
      <c r="L11" s="30">
        <v>95.7</v>
      </c>
      <c r="M11" s="30"/>
      <c r="N11" s="30"/>
    </row>
    <row r="12" spans="1:14" ht="6" customHeight="1">
      <c r="A12" s="2"/>
      <c r="B12" s="9"/>
      <c r="C12" s="48"/>
      <c r="D12" s="48"/>
      <c r="E12" s="48"/>
      <c r="F12" s="48"/>
      <c r="G12" s="48"/>
      <c r="H12" s="48"/>
      <c r="I12" s="48"/>
      <c r="J12" s="48"/>
      <c r="K12" s="48"/>
      <c r="L12" s="48"/>
      <c r="M12" s="48"/>
      <c r="N12" s="48"/>
    </row>
    <row r="13" spans="1:14" ht="20.25" customHeight="1">
      <c r="A13" s="6" t="s">
        <v>25</v>
      </c>
      <c r="B13" s="11" t="s">
        <v>1</v>
      </c>
      <c r="C13" s="29">
        <v>1342690</v>
      </c>
      <c r="D13" s="29"/>
      <c r="E13" s="29"/>
      <c r="F13" s="31">
        <v>102.3</v>
      </c>
      <c r="G13" s="31"/>
      <c r="H13" s="31"/>
      <c r="I13" s="29">
        <v>141885</v>
      </c>
      <c r="J13" s="29"/>
      <c r="K13" s="29"/>
      <c r="L13" s="31">
        <v>83.3</v>
      </c>
      <c r="M13" s="31"/>
      <c r="N13" s="31"/>
    </row>
    <row r="14" spans="1:14" ht="20.25" customHeight="1">
      <c r="A14" s="6"/>
      <c r="B14" s="11" t="s">
        <v>11</v>
      </c>
      <c r="C14" s="29">
        <v>2773387</v>
      </c>
      <c r="D14" s="29"/>
      <c r="E14" s="29"/>
      <c r="F14" s="31">
        <v>104.3</v>
      </c>
      <c r="G14" s="31"/>
      <c r="H14" s="31"/>
      <c r="I14" s="29">
        <v>153701</v>
      </c>
      <c r="J14" s="29"/>
      <c r="K14" s="29"/>
      <c r="L14" s="31">
        <v>88.1</v>
      </c>
      <c r="M14" s="31"/>
      <c r="N14" s="31"/>
    </row>
    <row r="15" spans="1:14" ht="20.25" customHeight="1">
      <c r="A15" s="6"/>
      <c r="B15" s="11" t="s">
        <v>4</v>
      </c>
      <c r="C15" s="29">
        <v>955935</v>
      </c>
      <c r="D15" s="29"/>
      <c r="E15" s="29"/>
      <c r="F15" s="31">
        <v>98.4</v>
      </c>
      <c r="G15" s="31"/>
      <c r="H15" s="31"/>
      <c r="I15" s="29">
        <v>122151</v>
      </c>
      <c r="J15" s="29"/>
      <c r="K15" s="29"/>
      <c r="L15" s="31">
        <v>85.9</v>
      </c>
      <c r="M15" s="31"/>
      <c r="N15" s="31"/>
    </row>
    <row r="16" spans="1:14" ht="20.25" customHeight="1">
      <c r="A16" s="6"/>
      <c r="B16" s="11" t="s">
        <v>5</v>
      </c>
      <c r="C16" s="29">
        <v>1210055</v>
      </c>
      <c r="D16" s="29"/>
      <c r="E16" s="29"/>
      <c r="F16" s="31">
        <v>83.8</v>
      </c>
      <c r="G16" s="31"/>
      <c r="H16" s="31"/>
      <c r="I16" s="29">
        <v>169867</v>
      </c>
      <c r="J16" s="29"/>
      <c r="K16" s="29"/>
      <c r="L16" s="31">
        <v>96.7</v>
      </c>
      <c r="M16" s="31"/>
      <c r="N16" s="31"/>
    </row>
    <row r="17" spans="1:14" ht="20.25" customHeight="1">
      <c r="A17" s="6"/>
      <c r="B17" s="11" t="s">
        <v>6</v>
      </c>
      <c r="C17" s="29">
        <v>1675475</v>
      </c>
      <c r="D17" s="29"/>
      <c r="E17" s="29"/>
      <c r="F17" s="31">
        <v>91.3</v>
      </c>
      <c r="G17" s="31"/>
      <c r="H17" s="31"/>
      <c r="I17" s="29">
        <v>227910</v>
      </c>
      <c r="J17" s="29"/>
      <c r="K17" s="29"/>
      <c r="L17" s="31">
        <v>100.9</v>
      </c>
      <c r="M17" s="31"/>
      <c r="N17" s="31"/>
    </row>
    <row r="18" spans="1:14" ht="20.25" customHeight="1">
      <c r="A18" s="6"/>
      <c r="B18" s="11" t="s">
        <v>7</v>
      </c>
      <c r="C18" s="29">
        <v>1401013</v>
      </c>
      <c r="D18" s="29"/>
      <c r="E18" s="29"/>
      <c r="F18" s="31">
        <v>149.5</v>
      </c>
      <c r="G18" s="31"/>
      <c r="H18" s="31"/>
      <c r="I18" s="29">
        <v>157539</v>
      </c>
      <c r="J18" s="29"/>
      <c r="K18" s="29"/>
      <c r="L18" s="31">
        <v>104</v>
      </c>
      <c r="M18" s="31"/>
      <c r="N18" s="31"/>
    </row>
    <row r="19" spans="1:14" ht="20.25" customHeight="1">
      <c r="A19" s="6"/>
      <c r="B19" s="11" t="s">
        <v>12</v>
      </c>
      <c r="C19" s="29">
        <v>1404111</v>
      </c>
      <c r="D19" s="29"/>
      <c r="E19" s="29"/>
      <c r="F19" s="31">
        <v>118.8</v>
      </c>
      <c r="G19" s="31"/>
      <c r="H19" s="31"/>
      <c r="I19" s="29">
        <v>183391</v>
      </c>
      <c r="J19" s="29"/>
      <c r="K19" s="29"/>
      <c r="L19" s="31">
        <v>91.9</v>
      </c>
      <c r="M19" s="31"/>
      <c r="N19" s="31"/>
    </row>
    <row r="20" spans="1:14" ht="20.25" customHeight="1">
      <c r="A20" s="6"/>
      <c r="B20" s="11" t="s">
        <v>8</v>
      </c>
      <c r="C20" s="29">
        <v>1667590</v>
      </c>
      <c r="D20" s="29"/>
      <c r="E20" s="29"/>
      <c r="F20" s="31">
        <v>133.9</v>
      </c>
      <c r="G20" s="31"/>
      <c r="H20" s="31"/>
      <c r="I20" s="29">
        <v>187956</v>
      </c>
      <c r="J20" s="29"/>
      <c r="K20" s="29"/>
      <c r="L20" s="31">
        <v>84.8</v>
      </c>
      <c r="M20" s="31"/>
      <c r="N20" s="31"/>
    </row>
    <row r="21" spans="1:14" ht="20.25" customHeight="1">
      <c r="A21" s="6"/>
      <c r="B21" s="11" t="s">
        <v>9</v>
      </c>
      <c r="C21" s="29">
        <v>1522287</v>
      </c>
      <c r="D21" s="29"/>
      <c r="E21" s="29"/>
      <c r="F21" s="31">
        <v>97.8</v>
      </c>
      <c r="G21" s="31"/>
      <c r="H21" s="31"/>
      <c r="I21" s="29">
        <v>154909</v>
      </c>
      <c r="J21" s="29"/>
      <c r="K21" s="29"/>
      <c r="L21" s="31">
        <v>95.8</v>
      </c>
      <c r="M21" s="31"/>
      <c r="N21" s="31"/>
    </row>
    <row r="22" spans="1:14" ht="20.25" customHeight="1">
      <c r="A22" s="6" t="s">
        <v>26</v>
      </c>
      <c r="B22" s="11" t="s">
        <v>2</v>
      </c>
      <c r="C22" s="29">
        <v>1019267</v>
      </c>
      <c r="D22" s="29"/>
      <c r="E22" s="29"/>
      <c r="F22" s="31">
        <v>97.2</v>
      </c>
      <c r="G22" s="31"/>
      <c r="H22" s="31"/>
      <c r="I22" s="29">
        <v>140296</v>
      </c>
      <c r="J22" s="29"/>
      <c r="K22" s="29"/>
      <c r="L22" s="31">
        <v>96.1</v>
      </c>
      <c r="M22" s="31"/>
      <c r="N22" s="31"/>
    </row>
    <row r="23" spans="1:14" ht="20.25" customHeight="1">
      <c r="A23" s="6"/>
      <c r="B23" s="11" t="s">
        <v>13</v>
      </c>
      <c r="C23" s="29">
        <v>779115</v>
      </c>
      <c r="D23" s="29"/>
      <c r="E23" s="29"/>
      <c r="F23" s="31">
        <v>96.5</v>
      </c>
      <c r="G23" s="31"/>
      <c r="H23" s="31"/>
      <c r="I23" s="29">
        <v>138252</v>
      </c>
      <c r="J23" s="29"/>
      <c r="K23" s="29"/>
      <c r="L23" s="31">
        <v>109.8</v>
      </c>
      <c r="M23" s="31"/>
      <c r="N23" s="31"/>
    </row>
    <row r="24" spans="1:14" ht="20.25" customHeight="1">
      <c r="A24" s="6"/>
      <c r="B24" s="11" t="s">
        <v>10</v>
      </c>
      <c r="C24" s="29">
        <v>1037524</v>
      </c>
      <c r="D24" s="29"/>
      <c r="E24" s="29"/>
      <c r="F24" s="31">
        <v>101.7</v>
      </c>
      <c r="G24" s="31"/>
      <c r="H24" s="31"/>
      <c r="I24" s="29">
        <v>188289</v>
      </c>
      <c r="J24" s="29"/>
      <c r="K24" s="29"/>
      <c r="L24" s="31">
        <v>117.8</v>
      </c>
      <c r="M24" s="31"/>
      <c r="N24" s="31"/>
    </row>
    <row r="25" spans="1:14" ht="6" customHeight="1" thickBot="1">
      <c r="A25" s="5"/>
      <c r="B25" s="8"/>
      <c r="C25" s="49"/>
      <c r="D25" s="50"/>
      <c r="E25" s="50"/>
      <c r="F25" s="51"/>
      <c r="G25" s="50"/>
      <c r="H25" s="50"/>
      <c r="I25" s="51"/>
      <c r="J25" s="50"/>
      <c r="K25" s="50"/>
      <c r="L25" s="51"/>
      <c r="M25" s="50"/>
      <c r="N25" s="50"/>
    </row>
    <row r="26" spans="1:14" ht="18" customHeight="1">
      <c r="A26" s="7" t="s">
        <v>22</v>
      </c>
      <c r="B26" s="10"/>
      <c r="C26" s="10"/>
      <c r="D26" s="10"/>
      <c r="E26" s="10"/>
      <c r="F26" s="10"/>
      <c r="G26" s="10"/>
      <c r="H26" s="10"/>
      <c r="I26" s="10"/>
      <c r="J26" s="10"/>
      <c r="K26" s="10"/>
      <c r="L26" s="10"/>
      <c r="M26" s="10"/>
      <c r="N26" s="10"/>
    </row>
    <row r="27" ht="13.5">
      <c r="A27" s="1" t="s">
        <v>17</v>
      </c>
    </row>
    <row r="28" ht="13.5">
      <c r="A28" s="1" t="s">
        <v>18</v>
      </c>
    </row>
    <row r="29" ht="13.5">
      <c r="A29" s="12"/>
    </row>
  </sheetData>
  <mergeCells count="92">
    <mergeCell ref="A11:B11"/>
    <mergeCell ref="C13:E13"/>
    <mergeCell ref="F13:H13"/>
    <mergeCell ref="I13:K13"/>
    <mergeCell ref="L13:N13"/>
    <mergeCell ref="C25:E25"/>
    <mergeCell ref="F25:H25"/>
    <mergeCell ref="I25:K25"/>
    <mergeCell ref="L25:N25"/>
    <mergeCell ref="F14:H14"/>
    <mergeCell ref="I14:K14"/>
    <mergeCell ref="L14:N14"/>
    <mergeCell ref="C15:E15"/>
    <mergeCell ref="F15:H15"/>
    <mergeCell ref="I6:K6"/>
    <mergeCell ref="L6:N6"/>
    <mergeCell ref="C12:E12"/>
    <mergeCell ref="F12:H12"/>
    <mergeCell ref="I12:K12"/>
    <mergeCell ref="L12:N12"/>
    <mergeCell ref="I8:K8"/>
    <mergeCell ref="L8:N8"/>
    <mergeCell ref="I10:K10"/>
    <mergeCell ref="L10:N10"/>
    <mergeCell ref="A6:B6"/>
    <mergeCell ref="A8:B8"/>
    <mergeCell ref="C6:E6"/>
    <mergeCell ref="F6:H6"/>
    <mergeCell ref="C8:E8"/>
    <mergeCell ref="F8:H8"/>
    <mergeCell ref="A10:B10"/>
    <mergeCell ref="C10:E10"/>
    <mergeCell ref="F10:H10"/>
    <mergeCell ref="A7:B7"/>
    <mergeCell ref="C9:E9"/>
    <mergeCell ref="F9:H9"/>
    <mergeCell ref="A9:B9"/>
    <mergeCell ref="L4:N5"/>
    <mergeCell ref="A4:B5"/>
    <mergeCell ref="C4:E5"/>
    <mergeCell ref="F4:H5"/>
    <mergeCell ref="I4:K5"/>
    <mergeCell ref="I15:K15"/>
    <mergeCell ref="L15:N15"/>
    <mergeCell ref="C14:E14"/>
    <mergeCell ref="C16:E16"/>
    <mergeCell ref="F16:H16"/>
    <mergeCell ref="I16:K16"/>
    <mergeCell ref="L16:N16"/>
    <mergeCell ref="C17:E17"/>
    <mergeCell ref="F17:H17"/>
    <mergeCell ref="I17:K17"/>
    <mergeCell ref="L17:N17"/>
    <mergeCell ref="C18:E18"/>
    <mergeCell ref="F18:H18"/>
    <mergeCell ref="I18:K18"/>
    <mergeCell ref="L18:N18"/>
    <mergeCell ref="C19:E19"/>
    <mergeCell ref="F19:H19"/>
    <mergeCell ref="I19:K19"/>
    <mergeCell ref="L19:N19"/>
    <mergeCell ref="C20:E20"/>
    <mergeCell ref="F20:H20"/>
    <mergeCell ref="I20:K20"/>
    <mergeCell ref="L20:N20"/>
    <mergeCell ref="F21:H21"/>
    <mergeCell ref="I21:K21"/>
    <mergeCell ref="L21:N21"/>
    <mergeCell ref="C22:E22"/>
    <mergeCell ref="C24:E24"/>
    <mergeCell ref="F24:H24"/>
    <mergeCell ref="I24:K24"/>
    <mergeCell ref="L24:N24"/>
    <mergeCell ref="A2:N2"/>
    <mergeCell ref="C23:E23"/>
    <mergeCell ref="F23:H23"/>
    <mergeCell ref="I23:K23"/>
    <mergeCell ref="L23:N23"/>
    <mergeCell ref="F22:H22"/>
    <mergeCell ref="I22:K22"/>
    <mergeCell ref="L22:N22"/>
    <mergeCell ref="C21:E21"/>
    <mergeCell ref="L9:N9"/>
    <mergeCell ref="I9:K9"/>
    <mergeCell ref="L11:N11"/>
    <mergeCell ref="L7:N7"/>
    <mergeCell ref="C11:E11"/>
    <mergeCell ref="F11:H11"/>
    <mergeCell ref="I11:K11"/>
    <mergeCell ref="C7:E7"/>
    <mergeCell ref="F7:H7"/>
    <mergeCell ref="I7:K7"/>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47"/>
  <sheetViews>
    <sheetView workbookViewId="0" topLeftCell="A1">
      <selection activeCell="A2" sqref="A2:K2"/>
    </sheetView>
  </sheetViews>
  <sheetFormatPr defaultColWidth="9.00390625" defaultRowHeight="13.5"/>
  <cols>
    <col min="1" max="1" width="12.75390625" style="1" customWidth="1"/>
    <col min="2" max="2" width="1.4921875" style="1" customWidth="1"/>
    <col min="3" max="3" width="11.50390625" style="1" customWidth="1"/>
    <col min="4" max="4" width="1.00390625" style="1" customWidth="1"/>
    <col min="5" max="5" width="12.00390625" style="1" customWidth="1"/>
    <col min="6" max="6" width="0.5" style="1" customWidth="1"/>
    <col min="7" max="8" width="12.50390625" style="1" customWidth="1"/>
    <col min="9" max="9" width="0.5" style="1" customWidth="1"/>
    <col min="10" max="11" width="12.75390625" style="1" customWidth="1"/>
    <col min="13" max="13" width="13.25390625" style="0" bestFit="1" customWidth="1"/>
  </cols>
  <sheetData>
    <row r="1" ht="30" customHeight="1">
      <c r="K1" s="115"/>
    </row>
    <row r="2" spans="1:11" ht="21" customHeight="1">
      <c r="A2" s="349" t="s">
        <v>274</v>
      </c>
      <c r="B2" s="349"/>
      <c r="C2" s="349"/>
      <c r="D2" s="349"/>
      <c r="E2" s="349"/>
      <c r="F2" s="349"/>
      <c r="G2" s="349"/>
      <c r="H2" s="349"/>
      <c r="I2" s="349"/>
      <c r="J2" s="349"/>
      <c r="K2" s="349"/>
    </row>
    <row r="3" spans="1:11" ht="13.5" customHeight="1">
      <c r="A3" s="350"/>
      <c r="B3" s="231"/>
      <c r="C3" s="231"/>
      <c r="D3" s="231"/>
      <c r="E3" s="231"/>
      <c r="F3" s="231"/>
      <c r="G3" s="231"/>
      <c r="H3" s="231"/>
      <c r="I3" s="231"/>
      <c r="J3" s="231"/>
      <c r="K3" s="231"/>
    </row>
    <row r="4" spans="1:11" ht="21" customHeight="1">
      <c r="A4" s="351" t="s">
        <v>275</v>
      </c>
      <c r="B4" s="351"/>
      <c r="C4" s="351"/>
      <c r="D4" s="351"/>
      <c r="E4" s="351"/>
      <c r="F4" s="351"/>
      <c r="G4" s="351"/>
      <c r="H4" s="351"/>
      <c r="I4" s="351"/>
      <c r="J4" s="351"/>
      <c r="K4" s="351"/>
    </row>
    <row r="5" spans="1:11" ht="13.5" customHeight="1" thickBot="1">
      <c r="A5" s="352"/>
      <c r="B5" s="352"/>
      <c r="C5" s="352"/>
      <c r="D5" s="352"/>
      <c r="E5" s="352"/>
      <c r="F5" s="352"/>
      <c r="G5" s="352"/>
      <c r="H5" s="352"/>
      <c r="I5" s="352"/>
      <c r="J5" s="352"/>
      <c r="K5" s="353" t="s">
        <v>276</v>
      </c>
    </row>
    <row r="6" spans="1:11" ht="18" customHeight="1">
      <c r="A6" s="235" t="s">
        <v>277</v>
      </c>
      <c r="B6" s="236"/>
      <c r="C6" s="235" t="s">
        <v>278</v>
      </c>
      <c r="D6" s="236"/>
      <c r="E6" s="236"/>
      <c r="F6" s="236"/>
      <c r="G6" s="236" t="s">
        <v>279</v>
      </c>
      <c r="H6" s="236"/>
      <c r="I6" s="236" t="s">
        <v>280</v>
      </c>
      <c r="J6" s="236"/>
      <c r="K6" s="354" t="s">
        <v>281</v>
      </c>
    </row>
    <row r="7" spans="1:11" ht="3" customHeight="1">
      <c r="A7" s="242"/>
      <c r="B7" s="243"/>
      <c r="C7" s="242"/>
      <c r="D7" s="243"/>
      <c r="E7" s="243"/>
      <c r="F7" s="243"/>
      <c r="G7" s="243"/>
      <c r="H7" s="243"/>
      <c r="I7" s="243"/>
      <c r="J7" s="243"/>
      <c r="K7" s="355"/>
    </row>
    <row r="8" spans="1:11" ht="3" customHeight="1">
      <c r="A8" s="242"/>
      <c r="B8" s="243"/>
      <c r="C8" s="242" t="s">
        <v>282</v>
      </c>
      <c r="D8" s="243"/>
      <c r="E8" s="243" t="s">
        <v>283</v>
      </c>
      <c r="F8" s="243"/>
      <c r="G8" s="243" t="s">
        <v>282</v>
      </c>
      <c r="H8" s="243" t="s">
        <v>283</v>
      </c>
      <c r="I8" s="243"/>
      <c r="J8" s="243"/>
      <c r="K8" s="355"/>
    </row>
    <row r="9" spans="1:11" ht="12.75" customHeight="1">
      <c r="A9" s="242"/>
      <c r="B9" s="243"/>
      <c r="C9" s="242"/>
      <c r="D9" s="243"/>
      <c r="E9" s="243"/>
      <c r="F9" s="243"/>
      <c r="G9" s="243"/>
      <c r="H9" s="243"/>
      <c r="I9" s="243"/>
      <c r="J9" s="243"/>
      <c r="K9" s="355"/>
    </row>
    <row r="10" spans="1:11" ht="6.75" customHeight="1">
      <c r="A10" s="242"/>
      <c r="B10" s="243"/>
      <c r="C10" s="242"/>
      <c r="D10" s="243"/>
      <c r="E10" s="243"/>
      <c r="F10" s="243"/>
      <c r="G10" s="243"/>
      <c r="H10" s="243"/>
      <c r="I10" s="243"/>
      <c r="J10" s="243"/>
      <c r="K10" s="355"/>
    </row>
    <row r="11" spans="1:11" ht="6" customHeight="1">
      <c r="A11" s="356"/>
      <c r="B11" s="357"/>
      <c r="C11" s="356"/>
      <c r="D11" s="356"/>
      <c r="E11" s="356"/>
      <c r="F11" s="356"/>
      <c r="G11" s="253"/>
      <c r="H11" s="253"/>
      <c r="I11" s="356"/>
      <c r="J11" s="356"/>
      <c r="K11" s="253"/>
    </row>
    <row r="12" spans="1:11" ht="12.75" customHeight="1">
      <c r="A12" s="356" t="s">
        <v>106</v>
      </c>
      <c r="B12" s="357"/>
      <c r="C12" s="358">
        <v>76</v>
      </c>
      <c r="D12" s="47"/>
      <c r="E12" s="358">
        <v>4812</v>
      </c>
      <c r="F12" s="47"/>
      <c r="G12" s="358">
        <v>200</v>
      </c>
      <c r="H12" s="358">
        <v>83413</v>
      </c>
      <c r="I12" s="358">
        <v>276</v>
      </c>
      <c r="J12" s="47"/>
      <c r="K12" s="358">
        <v>88225</v>
      </c>
    </row>
    <row r="13" spans="1:11" ht="12.75" customHeight="1">
      <c r="A13" s="356"/>
      <c r="B13" s="357"/>
      <c r="C13" s="47"/>
      <c r="D13" s="47"/>
      <c r="E13" s="47"/>
      <c r="F13" s="47"/>
      <c r="G13" s="47"/>
      <c r="H13" s="47"/>
      <c r="I13" s="47"/>
      <c r="J13" s="47"/>
      <c r="K13" s="47"/>
    </row>
    <row r="14" spans="1:11" s="359" customFormat="1" ht="12.75" customHeight="1">
      <c r="A14" s="256" t="s">
        <v>108</v>
      </c>
      <c r="B14" s="258"/>
      <c r="C14" s="358">
        <v>67</v>
      </c>
      <c r="D14" s="47"/>
      <c r="E14" s="358">
        <v>6840</v>
      </c>
      <c r="F14" s="47"/>
      <c r="G14" s="358">
        <v>207</v>
      </c>
      <c r="H14" s="358">
        <v>76536</v>
      </c>
      <c r="I14" s="358">
        <v>274</v>
      </c>
      <c r="J14" s="47"/>
      <c r="K14" s="358">
        <v>83376</v>
      </c>
    </row>
    <row r="15" spans="1:11" s="359" customFormat="1" ht="12.75" customHeight="1">
      <c r="A15" s="256"/>
      <c r="B15" s="258"/>
      <c r="C15" s="47"/>
      <c r="D15" s="47"/>
      <c r="E15" s="47"/>
      <c r="F15" s="47"/>
      <c r="G15" s="47"/>
      <c r="H15" s="47"/>
      <c r="I15" s="47"/>
      <c r="J15" s="47"/>
      <c r="K15" s="47"/>
    </row>
    <row r="16" spans="1:11" ht="12.75" customHeight="1">
      <c r="A16" s="256" t="s">
        <v>109</v>
      </c>
      <c r="B16" s="258"/>
      <c r="C16" s="360">
        <v>85</v>
      </c>
      <c r="D16" s="361"/>
      <c r="E16" s="361">
        <v>8387</v>
      </c>
      <c r="F16" s="361"/>
      <c r="G16" s="361">
        <v>183</v>
      </c>
      <c r="H16" s="361">
        <v>87312</v>
      </c>
      <c r="I16" s="361">
        <v>268</v>
      </c>
      <c r="J16" s="361"/>
      <c r="K16" s="361">
        <v>95699</v>
      </c>
    </row>
    <row r="17" spans="1:11" ht="12.75" customHeight="1">
      <c r="A17" s="256"/>
      <c r="B17" s="258"/>
      <c r="C17" s="360"/>
      <c r="D17" s="361"/>
      <c r="E17" s="361"/>
      <c r="F17" s="361"/>
      <c r="G17" s="361"/>
      <c r="H17" s="361"/>
      <c r="I17" s="361"/>
      <c r="J17" s="361"/>
      <c r="K17" s="361"/>
    </row>
    <row r="18" spans="1:11" s="13" customFormat="1" ht="12.75" customHeight="1">
      <c r="A18" s="256" t="s">
        <v>20</v>
      </c>
      <c r="B18" s="258"/>
      <c r="C18" s="361">
        <v>91</v>
      </c>
      <c r="D18" s="261"/>
      <c r="E18" s="361">
        <v>10757</v>
      </c>
      <c r="F18" s="261"/>
      <c r="G18" s="361">
        <v>185</v>
      </c>
      <c r="H18" s="361">
        <v>67425</v>
      </c>
      <c r="I18" s="361">
        <v>276</v>
      </c>
      <c r="J18" s="261"/>
      <c r="K18" s="361">
        <v>78182</v>
      </c>
    </row>
    <row r="19" spans="1:13" s="13" customFormat="1" ht="12.75" customHeight="1">
      <c r="A19" s="256"/>
      <c r="B19" s="258"/>
      <c r="C19" s="261"/>
      <c r="D19" s="261"/>
      <c r="E19" s="261"/>
      <c r="F19" s="261"/>
      <c r="G19" s="261"/>
      <c r="H19" s="261"/>
      <c r="I19" s="261"/>
      <c r="J19" s="261"/>
      <c r="K19" s="261"/>
      <c r="M19" s="362"/>
    </row>
    <row r="20" spans="1:13" s="14" customFormat="1" ht="12.75" customHeight="1">
      <c r="A20" s="363" t="s">
        <v>110</v>
      </c>
      <c r="B20" s="364"/>
      <c r="C20" s="365">
        <v>60</v>
      </c>
      <c r="D20" s="274"/>
      <c r="E20" s="365">
        <v>8891</v>
      </c>
      <c r="F20" s="274"/>
      <c r="G20" s="365">
        <v>165</v>
      </c>
      <c r="H20" s="365">
        <v>43836</v>
      </c>
      <c r="I20" s="365">
        <v>225</v>
      </c>
      <c r="J20" s="274"/>
      <c r="K20" s="365">
        <v>52727</v>
      </c>
      <c r="M20" s="366"/>
    </row>
    <row r="21" spans="1:13" s="14" customFormat="1" ht="12.75" customHeight="1">
      <c r="A21" s="363"/>
      <c r="B21" s="364"/>
      <c r="C21" s="274"/>
      <c r="D21" s="274"/>
      <c r="E21" s="274"/>
      <c r="F21" s="274"/>
      <c r="G21" s="274"/>
      <c r="H21" s="274"/>
      <c r="I21" s="274"/>
      <c r="J21" s="274"/>
      <c r="K21" s="274"/>
      <c r="M21" s="366"/>
    </row>
    <row r="22" spans="1:11" ht="6" customHeight="1" thickBot="1">
      <c r="A22" s="367"/>
      <c r="B22" s="368"/>
      <c r="C22" s="367"/>
      <c r="D22" s="367"/>
      <c r="E22" s="367"/>
      <c r="F22" s="367"/>
      <c r="G22" s="283"/>
      <c r="H22" s="283"/>
      <c r="I22" s="367"/>
      <c r="J22" s="367"/>
      <c r="K22" s="283"/>
    </row>
    <row r="23" spans="1:11" ht="13.5" customHeight="1">
      <c r="A23" s="369" t="s">
        <v>284</v>
      </c>
      <c r="B23" s="231"/>
      <c r="C23" s="231"/>
      <c r="D23" s="231"/>
      <c r="E23" s="231"/>
      <c r="F23" s="231"/>
      <c r="G23" s="231"/>
      <c r="H23" s="231"/>
      <c r="I23" s="231"/>
      <c r="J23" s="231"/>
      <c r="K23" s="231"/>
    </row>
    <row r="24" spans="1:11" ht="13.5" customHeight="1">
      <c r="A24" s="350"/>
      <c r="B24" s="231"/>
      <c r="C24" s="231"/>
      <c r="D24" s="231"/>
      <c r="E24" s="231"/>
      <c r="F24" s="231"/>
      <c r="G24" s="231"/>
      <c r="H24" s="231"/>
      <c r="I24" s="231"/>
      <c r="J24" s="231"/>
      <c r="K24" s="231"/>
    </row>
    <row r="25" spans="1:11" ht="21" customHeight="1">
      <c r="A25" s="351" t="s">
        <v>285</v>
      </c>
      <c r="B25" s="351"/>
      <c r="C25" s="351"/>
      <c r="D25" s="351"/>
      <c r="E25" s="351"/>
      <c r="F25" s="351"/>
      <c r="G25" s="351"/>
      <c r="H25" s="351"/>
      <c r="I25" s="351"/>
      <c r="J25" s="351"/>
      <c r="K25" s="351"/>
    </row>
    <row r="26" spans="1:11" ht="13.5" customHeight="1" thickBot="1">
      <c r="A26" s="352"/>
      <c r="B26" s="352"/>
      <c r="C26" s="352"/>
      <c r="D26" s="352"/>
      <c r="E26" s="352"/>
      <c r="F26" s="352"/>
      <c r="G26" s="352"/>
      <c r="H26" s="352"/>
      <c r="I26" s="352"/>
      <c r="J26" s="352"/>
      <c r="K26" s="353" t="s">
        <v>276</v>
      </c>
    </row>
    <row r="27" spans="1:11" ht="18" customHeight="1">
      <c r="A27" s="235" t="s">
        <v>277</v>
      </c>
      <c r="B27" s="236"/>
      <c r="C27" s="235" t="s">
        <v>286</v>
      </c>
      <c r="D27" s="236"/>
      <c r="E27" s="236"/>
      <c r="F27" s="236"/>
      <c r="G27" s="236" t="s">
        <v>287</v>
      </c>
      <c r="H27" s="236"/>
      <c r="I27" s="236" t="s">
        <v>280</v>
      </c>
      <c r="J27" s="236"/>
      <c r="K27" s="354" t="s">
        <v>281</v>
      </c>
    </row>
    <row r="28" spans="1:11" ht="3" customHeight="1">
      <c r="A28" s="242"/>
      <c r="B28" s="243"/>
      <c r="C28" s="242"/>
      <c r="D28" s="243"/>
      <c r="E28" s="243"/>
      <c r="F28" s="243"/>
      <c r="G28" s="243"/>
      <c r="H28" s="243"/>
      <c r="I28" s="243"/>
      <c r="J28" s="243"/>
      <c r="K28" s="355"/>
    </row>
    <row r="29" spans="1:11" ht="3" customHeight="1">
      <c r="A29" s="242"/>
      <c r="B29" s="243"/>
      <c r="C29" s="242" t="s">
        <v>282</v>
      </c>
      <c r="D29" s="243"/>
      <c r="E29" s="243" t="s">
        <v>283</v>
      </c>
      <c r="F29" s="243"/>
      <c r="G29" s="243" t="s">
        <v>282</v>
      </c>
      <c r="H29" s="243" t="s">
        <v>283</v>
      </c>
      <c r="I29" s="243"/>
      <c r="J29" s="243"/>
      <c r="K29" s="355"/>
    </row>
    <row r="30" spans="1:11" ht="12.75" customHeight="1">
      <c r="A30" s="242"/>
      <c r="B30" s="243"/>
      <c r="C30" s="242"/>
      <c r="D30" s="243"/>
      <c r="E30" s="243"/>
      <c r="F30" s="243"/>
      <c r="G30" s="243"/>
      <c r="H30" s="243"/>
      <c r="I30" s="243"/>
      <c r="J30" s="243"/>
      <c r="K30" s="355"/>
    </row>
    <row r="31" spans="1:11" ht="6.75" customHeight="1">
      <c r="A31" s="242"/>
      <c r="B31" s="243"/>
      <c r="C31" s="242"/>
      <c r="D31" s="243"/>
      <c r="E31" s="243"/>
      <c r="F31" s="243"/>
      <c r="G31" s="243"/>
      <c r="H31" s="243"/>
      <c r="I31" s="243"/>
      <c r="J31" s="243"/>
      <c r="K31" s="355"/>
    </row>
    <row r="32" spans="1:11" ht="6" customHeight="1">
      <c r="A32" s="356"/>
      <c r="B32" s="357"/>
      <c r="C32" s="356"/>
      <c r="D32" s="356"/>
      <c r="E32" s="356"/>
      <c r="F32" s="356"/>
      <c r="G32" s="253"/>
      <c r="H32" s="253"/>
      <c r="I32" s="356"/>
      <c r="J32" s="356"/>
      <c r="K32" s="253"/>
    </row>
    <row r="33" spans="1:11" ht="12.75" customHeight="1">
      <c r="A33" s="356" t="s">
        <v>106</v>
      </c>
      <c r="B33" s="357"/>
      <c r="C33" s="358">
        <v>179</v>
      </c>
      <c r="D33" s="47"/>
      <c r="E33" s="358">
        <v>22947</v>
      </c>
      <c r="F33" s="47"/>
      <c r="G33" s="358">
        <v>106</v>
      </c>
      <c r="H33" s="358">
        <v>23951</v>
      </c>
      <c r="I33" s="358">
        <v>285</v>
      </c>
      <c r="J33" s="47"/>
      <c r="K33" s="358">
        <v>46898</v>
      </c>
    </row>
    <row r="34" spans="1:11" ht="12.75" customHeight="1">
      <c r="A34" s="356"/>
      <c r="B34" s="357"/>
      <c r="C34" s="47"/>
      <c r="D34" s="47"/>
      <c r="E34" s="47"/>
      <c r="F34" s="47"/>
      <c r="G34" s="47"/>
      <c r="H34" s="47"/>
      <c r="I34" s="47"/>
      <c r="J34" s="47"/>
      <c r="K34" s="47"/>
    </row>
    <row r="35" spans="1:11" s="13" customFormat="1" ht="12.75" customHeight="1">
      <c r="A35" s="256" t="s">
        <v>108</v>
      </c>
      <c r="B35" s="258"/>
      <c r="C35" s="358">
        <v>173</v>
      </c>
      <c r="D35" s="47"/>
      <c r="E35" s="358">
        <v>21103</v>
      </c>
      <c r="F35" s="47"/>
      <c r="G35" s="358">
        <v>107</v>
      </c>
      <c r="H35" s="358">
        <v>21039</v>
      </c>
      <c r="I35" s="358">
        <v>280</v>
      </c>
      <c r="J35" s="47"/>
      <c r="K35" s="358">
        <v>42142</v>
      </c>
    </row>
    <row r="36" spans="1:11" s="13" customFormat="1" ht="12.75" customHeight="1">
      <c r="A36" s="256"/>
      <c r="B36" s="258"/>
      <c r="C36" s="47"/>
      <c r="D36" s="47"/>
      <c r="E36" s="47"/>
      <c r="F36" s="47"/>
      <c r="G36" s="47"/>
      <c r="H36" s="47"/>
      <c r="I36" s="47"/>
      <c r="J36" s="47"/>
      <c r="K36" s="47"/>
    </row>
    <row r="37" spans="1:11" ht="12.75" customHeight="1">
      <c r="A37" s="256" t="s">
        <v>109</v>
      </c>
      <c r="B37" s="258"/>
      <c r="C37" s="358">
        <v>172</v>
      </c>
      <c r="D37" s="47"/>
      <c r="E37" s="358">
        <v>21378</v>
      </c>
      <c r="F37" s="47"/>
      <c r="G37" s="358">
        <v>113</v>
      </c>
      <c r="H37" s="358">
        <v>26780</v>
      </c>
      <c r="I37" s="358">
        <v>285</v>
      </c>
      <c r="J37" s="47"/>
      <c r="K37" s="358">
        <v>48158</v>
      </c>
    </row>
    <row r="38" spans="1:11" ht="12.75" customHeight="1">
      <c r="A38" s="256"/>
      <c r="B38" s="258"/>
      <c r="C38" s="47"/>
      <c r="D38" s="47"/>
      <c r="E38" s="47"/>
      <c r="F38" s="47"/>
      <c r="G38" s="47"/>
      <c r="H38" s="47"/>
      <c r="I38" s="47"/>
      <c r="J38" s="47"/>
      <c r="K38" s="47"/>
    </row>
    <row r="39" spans="1:11" s="13" customFormat="1" ht="12.75" customHeight="1">
      <c r="A39" s="256" t="s">
        <v>20</v>
      </c>
      <c r="B39" s="258"/>
      <c r="C39" s="360">
        <v>167</v>
      </c>
      <c r="D39" s="361"/>
      <c r="E39" s="361">
        <v>22054</v>
      </c>
      <c r="F39" s="361"/>
      <c r="G39" s="361">
        <v>115</v>
      </c>
      <c r="H39" s="361">
        <v>22734</v>
      </c>
      <c r="I39" s="361">
        <v>282</v>
      </c>
      <c r="J39" s="361"/>
      <c r="K39" s="361">
        <v>44788</v>
      </c>
    </row>
    <row r="40" spans="1:11" s="13" customFormat="1" ht="12.75" customHeight="1">
      <c r="A40" s="256"/>
      <c r="B40" s="258"/>
      <c r="C40" s="360"/>
      <c r="D40" s="361"/>
      <c r="E40" s="361"/>
      <c r="F40" s="361"/>
      <c r="G40" s="361"/>
      <c r="H40" s="361"/>
      <c r="I40" s="361"/>
      <c r="J40" s="361"/>
      <c r="K40" s="361"/>
    </row>
    <row r="41" spans="1:11" s="14" customFormat="1" ht="12.75" customHeight="1">
      <c r="A41" s="363" t="s">
        <v>110</v>
      </c>
      <c r="B41" s="364"/>
      <c r="C41" s="370">
        <v>170</v>
      </c>
      <c r="D41" s="365"/>
      <c r="E41" s="365">
        <v>18597</v>
      </c>
      <c r="F41" s="365"/>
      <c r="G41" s="365">
        <v>109</v>
      </c>
      <c r="H41" s="365">
        <v>17638</v>
      </c>
      <c r="I41" s="365">
        <v>279</v>
      </c>
      <c r="J41" s="365"/>
      <c r="K41" s="365">
        <v>36235</v>
      </c>
    </row>
    <row r="42" spans="1:11" s="14" customFormat="1" ht="12.75" customHeight="1">
      <c r="A42" s="363"/>
      <c r="B42" s="364"/>
      <c r="C42" s="370"/>
      <c r="D42" s="365"/>
      <c r="E42" s="365"/>
      <c r="F42" s="365"/>
      <c r="G42" s="365"/>
      <c r="H42" s="365"/>
      <c r="I42" s="365"/>
      <c r="J42" s="365"/>
      <c r="K42" s="365"/>
    </row>
    <row r="43" spans="1:11" ht="6" customHeight="1" thickBot="1">
      <c r="A43" s="367"/>
      <c r="B43" s="368"/>
      <c r="C43" s="367"/>
      <c r="D43" s="367"/>
      <c r="E43" s="367"/>
      <c r="F43" s="367"/>
      <c r="G43" s="283"/>
      <c r="H43" s="283"/>
      <c r="I43" s="367"/>
      <c r="J43" s="367"/>
      <c r="K43" s="283"/>
    </row>
    <row r="44" spans="1:11" ht="13.5" customHeight="1">
      <c r="A44" s="369" t="s">
        <v>288</v>
      </c>
      <c r="B44" s="231"/>
      <c r="C44" s="231"/>
      <c r="D44" s="231"/>
      <c r="E44" s="231"/>
      <c r="F44" s="231"/>
      <c r="G44" s="231"/>
      <c r="H44" s="231"/>
      <c r="I44" s="231"/>
      <c r="J44" s="231"/>
      <c r="K44" s="231"/>
    </row>
    <row r="47" ht="13.5">
      <c r="A47" s="231"/>
    </row>
  </sheetData>
  <mergeCells count="107">
    <mergeCell ref="A2:K2"/>
    <mergeCell ref="I6:J10"/>
    <mergeCell ref="E8:F10"/>
    <mergeCell ref="G8:G10"/>
    <mergeCell ref="H8:H10"/>
    <mergeCell ref="C8:D10"/>
    <mergeCell ref="A4:K4"/>
    <mergeCell ref="A6:B10"/>
    <mergeCell ref="K6:K10"/>
    <mergeCell ref="C6:F7"/>
    <mergeCell ref="G18:G19"/>
    <mergeCell ref="H18:H19"/>
    <mergeCell ref="C18:D19"/>
    <mergeCell ref="E18:F19"/>
    <mergeCell ref="G6:H7"/>
    <mergeCell ref="E11:F11"/>
    <mergeCell ref="I11:J11"/>
    <mergeCell ref="K18:K19"/>
    <mergeCell ref="I12:J13"/>
    <mergeCell ref="K12:K13"/>
    <mergeCell ref="I14:J15"/>
    <mergeCell ref="E12:F13"/>
    <mergeCell ref="G12:G13"/>
    <mergeCell ref="H12:H13"/>
    <mergeCell ref="H20:H21"/>
    <mergeCell ref="I20:J21"/>
    <mergeCell ref="I18:J19"/>
    <mergeCell ref="K20:K21"/>
    <mergeCell ref="H14:H15"/>
    <mergeCell ref="E14:F15"/>
    <mergeCell ref="K14:K15"/>
    <mergeCell ref="G14:G15"/>
    <mergeCell ref="C20:D21"/>
    <mergeCell ref="E20:F21"/>
    <mergeCell ref="G20:G21"/>
    <mergeCell ref="A20:B21"/>
    <mergeCell ref="H16:H17"/>
    <mergeCell ref="I16:J17"/>
    <mergeCell ref="K16:K17"/>
    <mergeCell ref="A16:B17"/>
    <mergeCell ref="C16:D17"/>
    <mergeCell ref="E16:F17"/>
    <mergeCell ref="G16:G17"/>
    <mergeCell ref="C12:D13"/>
    <mergeCell ref="A11:B11"/>
    <mergeCell ref="C11:D11"/>
    <mergeCell ref="A18:B19"/>
    <mergeCell ref="A12:B13"/>
    <mergeCell ref="A14:B15"/>
    <mergeCell ref="C14:D15"/>
    <mergeCell ref="I22:J22"/>
    <mergeCell ref="A22:B22"/>
    <mergeCell ref="C22:D22"/>
    <mergeCell ref="E22:F22"/>
    <mergeCell ref="K39:K40"/>
    <mergeCell ref="K33:K34"/>
    <mergeCell ref="G33:G34"/>
    <mergeCell ref="A27:B31"/>
    <mergeCell ref="E29:F31"/>
    <mergeCell ref="G29:G31"/>
    <mergeCell ref="H29:H31"/>
    <mergeCell ref="C27:F28"/>
    <mergeCell ref="G27:H28"/>
    <mergeCell ref="I27:J31"/>
    <mergeCell ref="K27:K31"/>
    <mergeCell ref="C29:D31"/>
    <mergeCell ref="G35:G36"/>
    <mergeCell ref="E32:F32"/>
    <mergeCell ref="I32:J32"/>
    <mergeCell ref="H41:H42"/>
    <mergeCell ref="I41:J42"/>
    <mergeCell ref="H33:H34"/>
    <mergeCell ref="I33:J34"/>
    <mergeCell ref="C41:D42"/>
    <mergeCell ref="E41:F42"/>
    <mergeCell ref="G41:G42"/>
    <mergeCell ref="A41:B42"/>
    <mergeCell ref="A37:B38"/>
    <mergeCell ref="C37:D38"/>
    <mergeCell ref="E37:F38"/>
    <mergeCell ref="G37:G38"/>
    <mergeCell ref="G39:G40"/>
    <mergeCell ref="H39:H40"/>
    <mergeCell ref="I39:J40"/>
    <mergeCell ref="E33:F34"/>
    <mergeCell ref="H37:H38"/>
    <mergeCell ref="I37:J38"/>
    <mergeCell ref="K41:K42"/>
    <mergeCell ref="C33:D34"/>
    <mergeCell ref="A43:B43"/>
    <mergeCell ref="C43:D43"/>
    <mergeCell ref="E43:F43"/>
    <mergeCell ref="I43:J43"/>
    <mergeCell ref="K37:K38"/>
    <mergeCell ref="A39:B40"/>
    <mergeCell ref="C39:D40"/>
    <mergeCell ref="E39:F40"/>
    <mergeCell ref="A25:K25"/>
    <mergeCell ref="H35:H36"/>
    <mergeCell ref="I35:J36"/>
    <mergeCell ref="K35:K36"/>
    <mergeCell ref="A35:B36"/>
    <mergeCell ref="C35:D36"/>
    <mergeCell ref="E35:F36"/>
    <mergeCell ref="A32:B32"/>
    <mergeCell ref="C32:D32"/>
    <mergeCell ref="A33:B34"/>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18"/>
  <sheetViews>
    <sheetView workbookViewId="0" topLeftCell="A1">
      <selection activeCell="A2" sqref="A2:N2"/>
    </sheetView>
  </sheetViews>
  <sheetFormatPr defaultColWidth="9.00390625" defaultRowHeight="13.5"/>
  <cols>
    <col min="1" max="1" width="5.625" style="1" customWidth="1"/>
    <col min="2" max="2" width="7.875" style="1" customWidth="1"/>
    <col min="3" max="3" width="8.75390625" style="1" customWidth="1"/>
    <col min="4" max="4" width="7.75390625" style="1" customWidth="1"/>
    <col min="5" max="5" width="2.625" style="1" customWidth="1"/>
    <col min="6" max="6" width="5.25390625" style="1" customWidth="1"/>
    <col min="7" max="7" width="8.625" style="1" customWidth="1"/>
    <col min="8" max="8" width="5.25390625" style="1" customWidth="1"/>
    <col min="9" max="9" width="3.50390625" style="1" customWidth="1"/>
    <col min="10" max="10" width="8.625" style="1" customWidth="1"/>
    <col min="11" max="11" width="7.00390625" style="1" customWidth="1"/>
    <col min="12" max="12" width="1.75390625" style="1" customWidth="1"/>
    <col min="13" max="13" width="8.625" style="1" customWidth="1"/>
    <col min="14" max="14" width="8.75390625" style="1" customWidth="1"/>
  </cols>
  <sheetData>
    <row r="1" spans="1:14" ht="32.25" customHeight="1">
      <c r="A1" s="3"/>
      <c r="B1" s="10"/>
      <c r="C1" s="10"/>
      <c r="D1" s="10"/>
      <c r="E1" s="10"/>
      <c r="F1" s="10"/>
      <c r="G1" s="10"/>
      <c r="H1" s="10"/>
      <c r="I1" s="10"/>
      <c r="J1" s="10"/>
      <c r="K1" s="10"/>
      <c r="L1" s="10"/>
      <c r="M1" s="10"/>
      <c r="N1" s="10"/>
    </row>
    <row r="2" spans="1:14" ht="50.25" customHeight="1">
      <c r="A2" s="33" t="s">
        <v>259</v>
      </c>
      <c r="B2" s="33"/>
      <c r="C2" s="33"/>
      <c r="D2" s="33"/>
      <c r="E2" s="33"/>
      <c r="F2" s="33"/>
      <c r="G2" s="33"/>
      <c r="H2" s="33"/>
      <c r="I2" s="33"/>
      <c r="J2" s="33"/>
      <c r="K2" s="33"/>
      <c r="L2" s="33"/>
      <c r="M2" s="33"/>
      <c r="N2" s="33"/>
    </row>
    <row r="3" spans="1:14" ht="16.5" customHeight="1" thickBot="1">
      <c r="A3" s="10"/>
      <c r="B3" s="10"/>
      <c r="C3" s="10"/>
      <c r="D3" s="10"/>
      <c r="E3" s="10"/>
      <c r="F3" s="10"/>
      <c r="G3" s="10"/>
      <c r="H3" s="10"/>
      <c r="I3" s="10"/>
      <c r="J3" s="10"/>
      <c r="K3" s="10"/>
      <c r="L3" s="10"/>
      <c r="M3" s="10"/>
      <c r="N3" s="6" t="s">
        <v>260</v>
      </c>
    </row>
    <row r="4" spans="1:14" ht="18" customHeight="1">
      <c r="A4" s="325" t="s">
        <v>163</v>
      </c>
      <c r="B4" s="215"/>
      <c r="C4" s="117" t="s">
        <v>261</v>
      </c>
      <c r="D4" s="118"/>
      <c r="E4" s="118"/>
      <c r="F4" s="118"/>
      <c r="G4" s="118" t="s">
        <v>262</v>
      </c>
      <c r="H4" s="118"/>
      <c r="I4" s="118"/>
      <c r="J4" s="118"/>
      <c r="K4" s="118"/>
      <c r="L4" s="118"/>
      <c r="M4" s="118"/>
      <c r="N4" s="326" t="s">
        <v>272</v>
      </c>
    </row>
    <row r="5" spans="1:14" ht="24" customHeight="1">
      <c r="A5" s="327"/>
      <c r="B5" s="328"/>
      <c r="C5" s="189" t="s">
        <v>263</v>
      </c>
      <c r="D5" s="329" t="s">
        <v>264</v>
      </c>
      <c r="E5" s="122" t="s">
        <v>265</v>
      </c>
      <c r="F5" s="222"/>
      <c r="G5" s="190" t="s">
        <v>266</v>
      </c>
      <c r="H5" s="121" t="s">
        <v>267</v>
      </c>
      <c r="I5" s="121"/>
      <c r="J5" s="190" t="s">
        <v>268</v>
      </c>
      <c r="K5" s="121" t="s">
        <v>269</v>
      </c>
      <c r="L5" s="121"/>
      <c r="M5" s="190" t="s">
        <v>270</v>
      </c>
      <c r="N5" s="330"/>
    </row>
    <row r="6" spans="1:14" ht="6" customHeight="1">
      <c r="A6" s="331"/>
      <c r="B6" s="332"/>
      <c r="C6" s="193"/>
      <c r="D6" s="193"/>
      <c r="E6" s="333"/>
      <c r="F6" s="333"/>
      <c r="G6" s="193"/>
      <c r="H6" s="333"/>
      <c r="I6" s="47"/>
      <c r="J6" s="193"/>
      <c r="K6" s="333"/>
      <c r="L6" s="47"/>
      <c r="M6" s="193"/>
      <c r="N6" s="193"/>
    </row>
    <row r="7" spans="1:14" ht="17.25" customHeight="1">
      <c r="A7" s="44" t="s">
        <v>23</v>
      </c>
      <c r="B7" s="45"/>
      <c r="C7" s="193">
        <v>1396</v>
      </c>
      <c r="D7" s="193">
        <v>54</v>
      </c>
      <c r="E7" s="333">
        <v>198</v>
      </c>
      <c r="F7" s="333"/>
      <c r="G7" s="193">
        <v>128960</v>
      </c>
      <c r="H7" s="333">
        <v>36744</v>
      </c>
      <c r="I7" s="47"/>
      <c r="J7" s="193">
        <v>30712</v>
      </c>
      <c r="K7" s="333">
        <v>60790</v>
      </c>
      <c r="L7" s="47"/>
      <c r="M7" s="193">
        <v>714</v>
      </c>
      <c r="N7" s="193">
        <v>34152</v>
      </c>
    </row>
    <row r="8" spans="1:14" ht="17.25" customHeight="1">
      <c r="A8" s="44"/>
      <c r="B8" s="45"/>
      <c r="C8" s="193"/>
      <c r="D8" s="193"/>
      <c r="E8" s="333"/>
      <c r="F8" s="333"/>
      <c r="G8" s="334">
        <v>624</v>
      </c>
      <c r="H8" s="335"/>
      <c r="I8" s="335"/>
      <c r="J8" s="334"/>
      <c r="K8" s="335"/>
      <c r="L8" s="335"/>
      <c r="M8" s="334">
        <v>624</v>
      </c>
      <c r="N8" s="193"/>
    </row>
    <row r="9" spans="1:14" s="13" customFormat="1" ht="17.25" customHeight="1">
      <c r="A9" s="44" t="s">
        <v>142</v>
      </c>
      <c r="B9" s="45"/>
      <c r="C9" s="193">
        <v>1412</v>
      </c>
      <c r="D9" s="193">
        <v>54</v>
      </c>
      <c r="E9" s="333">
        <v>203</v>
      </c>
      <c r="F9" s="333"/>
      <c r="G9" s="193">
        <v>129712</v>
      </c>
      <c r="H9" s="333">
        <v>36913</v>
      </c>
      <c r="I9" s="47"/>
      <c r="J9" s="193">
        <v>31015</v>
      </c>
      <c r="K9" s="333">
        <v>61070</v>
      </c>
      <c r="L9" s="47"/>
      <c r="M9" s="193">
        <v>714</v>
      </c>
      <c r="N9" s="193">
        <v>39280</v>
      </c>
    </row>
    <row r="10" spans="1:14" s="13" customFormat="1" ht="17.25" customHeight="1">
      <c r="A10" s="44"/>
      <c r="B10" s="45"/>
      <c r="C10" s="336"/>
      <c r="D10" s="336"/>
      <c r="E10" s="337"/>
      <c r="F10" s="337"/>
      <c r="G10" s="334">
        <v>624</v>
      </c>
      <c r="H10" s="338"/>
      <c r="I10" s="338"/>
      <c r="J10" s="339"/>
      <c r="K10" s="338"/>
      <c r="L10" s="338"/>
      <c r="M10" s="334">
        <v>624</v>
      </c>
      <c r="N10" s="336"/>
    </row>
    <row r="11" spans="1:14" ht="17.25" customHeight="1">
      <c r="A11" s="44" t="s">
        <v>143</v>
      </c>
      <c r="B11" s="45"/>
      <c r="C11" s="193">
        <v>1750</v>
      </c>
      <c r="D11" s="193">
        <v>93</v>
      </c>
      <c r="E11" s="333">
        <v>192</v>
      </c>
      <c r="F11" s="333"/>
      <c r="G11" s="193">
        <v>131157</v>
      </c>
      <c r="H11" s="333">
        <v>37023</v>
      </c>
      <c r="I11" s="47"/>
      <c r="J11" s="193">
        <v>31576</v>
      </c>
      <c r="K11" s="333">
        <v>61844</v>
      </c>
      <c r="L11" s="47"/>
      <c r="M11" s="193">
        <v>714</v>
      </c>
      <c r="N11" s="193">
        <v>45702</v>
      </c>
    </row>
    <row r="12" spans="1:14" ht="17.25" customHeight="1">
      <c r="A12" s="44"/>
      <c r="B12" s="45"/>
      <c r="C12" s="193"/>
      <c r="D12" s="193"/>
      <c r="E12" s="333"/>
      <c r="F12" s="333"/>
      <c r="G12" s="334">
        <v>624</v>
      </c>
      <c r="H12" s="335"/>
      <c r="I12" s="335"/>
      <c r="J12" s="334"/>
      <c r="K12" s="335"/>
      <c r="L12" s="335"/>
      <c r="M12" s="334">
        <v>624</v>
      </c>
      <c r="N12" s="193"/>
    </row>
    <row r="13" spans="1:14" s="13" customFormat="1" ht="17.25" customHeight="1">
      <c r="A13" s="44" t="s">
        <v>20</v>
      </c>
      <c r="B13" s="45"/>
      <c r="C13" s="193">
        <v>1751</v>
      </c>
      <c r="D13" s="193">
        <v>93</v>
      </c>
      <c r="E13" s="333">
        <v>196</v>
      </c>
      <c r="F13" s="333"/>
      <c r="G13" s="193">
        <v>131907</v>
      </c>
      <c r="H13" s="333">
        <v>37113</v>
      </c>
      <c r="I13" s="47"/>
      <c r="J13" s="193">
        <v>31841</v>
      </c>
      <c r="K13" s="333">
        <v>62239</v>
      </c>
      <c r="L13" s="47"/>
      <c r="M13" s="193">
        <v>714</v>
      </c>
      <c r="N13" s="193">
        <v>46617</v>
      </c>
    </row>
    <row r="14" spans="1:14" s="13" customFormat="1" ht="17.25" customHeight="1">
      <c r="A14" s="44"/>
      <c r="B14" s="45"/>
      <c r="C14" s="193"/>
      <c r="D14" s="193"/>
      <c r="E14" s="333"/>
      <c r="F14" s="333"/>
      <c r="G14" s="334">
        <v>624</v>
      </c>
      <c r="H14" s="335"/>
      <c r="I14" s="335"/>
      <c r="J14" s="334"/>
      <c r="K14" s="335"/>
      <c r="L14" s="335"/>
      <c r="M14" s="334">
        <v>624</v>
      </c>
      <c r="N14" s="193"/>
    </row>
    <row r="15" spans="1:14" s="14" customFormat="1" ht="17.25" customHeight="1">
      <c r="A15" s="52" t="s">
        <v>152</v>
      </c>
      <c r="B15" s="53"/>
      <c r="C15" s="194">
        <v>1754</v>
      </c>
      <c r="D15" s="194">
        <v>93</v>
      </c>
      <c r="E15" s="340">
        <v>196</v>
      </c>
      <c r="F15" s="340"/>
      <c r="G15" s="341" t="s">
        <v>273</v>
      </c>
      <c r="H15" s="340">
        <v>37118</v>
      </c>
      <c r="I15" s="342"/>
      <c r="J15" s="194">
        <v>31900</v>
      </c>
      <c r="K15" s="340">
        <v>62457</v>
      </c>
      <c r="L15" s="342"/>
      <c r="M15" s="194">
        <v>714</v>
      </c>
      <c r="N15" s="194">
        <v>43330</v>
      </c>
    </row>
    <row r="16" spans="1:14" s="14" customFormat="1" ht="17.25" customHeight="1">
      <c r="A16" s="52"/>
      <c r="B16" s="53"/>
      <c r="C16" s="194"/>
      <c r="D16" s="194"/>
      <c r="E16" s="340"/>
      <c r="F16" s="340"/>
      <c r="G16" s="343">
        <v>624</v>
      </c>
      <c r="H16" s="344"/>
      <c r="I16" s="344"/>
      <c r="J16" s="343"/>
      <c r="K16" s="344"/>
      <c r="L16" s="344"/>
      <c r="M16" s="343">
        <v>624</v>
      </c>
      <c r="N16" s="194"/>
    </row>
    <row r="17" spans="1:14" ht="6" customHeight="1" thickBot="1">
      <c r="A17" s="345"/>
      <c r="B17" s="346"/>
      <c r="C17" s="347"/>
      <c r="D17" s="347"/>
      <c r="E17" s="348"/>
      <c r="F17" s="348"/>
      <c r="G17" s="347"/>
      <c r="H17" s="348"/>
      <c r="I17" s="50"/>
      <c r="J17" s="347"/>
      <c r="K17" s="348"/>
      <c r="L17" s="50"/>
      <c r="M17" s="347"/>
      <c r="N17" s="347"/>
    </row>
    <row r="18" spans="1:14" ht="18" customHeight="1">
      <c r="A18" s="7" t="s">
        <v>271</v>
      </c>
      <c r="B18" s="10"/>
      <c r="C18" s="10"/>
      <c r="D18" s="10"/>
      <c r="E18" s="10"/>
      <c r="F18" s="10"/>
      <c r="G18" s="10"/>
      <c r="H18" s="10"/>
      <c r="I18" s="10"/>
      <c r="J18" s="10"/>
      <c r="K18" s="10"/>
      <c r="L18" s="10"/>
      <c r="M18" s="10"/>
      <c r="N18" s="10"/>
    </row>
  </sheetData>
  <mergeCells count="51">
    <mergeCell ref="H7:I7"/>
    <mergeCell ref="H14:I14"/>
    <mergeCell ref="E12:F12"/>
    <mergeCell ref="E11:F11"/>
    <mergeCell ref="H11:I11"/>
    <mergeCell ref="A9:B10"/>
    <mergeCell ref="H10:I10"/>
    <mergeCell ref="E14:F14"/>
    <mergeCell ref="H8:I8"/>
    <mergeCell ref="H13:I13"/>
    <mergeCell ref="E5:F5"/>
    <mergeCell ref="E10:F10"/>
    <mergeCell ref="E8:F8"/>
    <mergeCell ref="E16:F16"/>
    <mergeCell ref="E9:F9"/>
    <mergeCell ref="E7:F7"/>
    <mergeCell ref="E15:F15"/>
    <mergeCell ref="A2:N2"/>
    <mergeCell ref="A11:B12"/>
    <mergeCell ref="A13:B14"/>
    <mergeCell ref="A7:B8"/>
    <mergeCell ref="A4:B5"/>
    <mergeCell ref="C4:F4"/>
    <mergeCell ref="N4:N5"/>
    <mergeCell ref="G4:M4"/>
    <mergeCell ref="H5:I5"/>
    <mergeCell ref="K5:L5"/>
    <mergeCell ref="K10:L10"/>
    <mergeCell ref="H9:I9"/>
    <mergeCell ref="K9:L9"/>
    <mergeCell ref="K8:L8"/>
    <mergeCell ref="K13:L13"/>
    <mergeCell ref="E13:F13"/>
    <mergeCell ref="K16:L16"/>
    <mergeCell ref="H15:I15"/>
    <mergeCell ref="K15:L15"/>
    <mergeCell ref="H16:I16"/>
    <mergeCell ref="K17:L17"/>
    <mergeCell ref="A6:B6"/>
    <mergeCell ref="E6:F6"/>
    <mergeCell ref="H6:I6"/>
    <mergeCell ref="K6:L6"/>
    <mergeCell ref="K11:L11"/>
    <mergeCell ref="H12:I12"/>
    <mergeCell ref="K12:L12"/>
    <mergeCell ref="K7:L7"/>
    <mergeCell ref="K14:L14"/>
    <mergeCell ref="A15:B16"/>
    <mergeCell ref="A17:B17"/>
    <mergeCell ref="E17:F17"/>
    <mergeCell ref="H17:I17"/>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W73"/>
  <sheetViews>
    <sheetView workbookViewId="0" topLeftCell="A1">
      <selection activeCell="A2" sqref="A2:K2"/>
    </sheetView>
  </sheetViews>
  <sheetFormatPr defaultColWidth="9.00390625" defaultRowHeight="13.5"/>
  <cols>
    <col min="1" max="1" width="0.5" style="0" customWidth="1"/>
    <col min="2" max="2" width="18.125" style="0" customWidth="1"/>
    <col min="3" max="3" width="0.5" style="0" customWidth="1"/>
    <col min="4" max="4" width="8.625" style="0" customWidth="1"/>
    <col min="5" max="5" width="9.75390625" style="0" customWidth="1"/>
    <col min="6" max="6" width="7.625" style="0" customWidth="1"/>
    <col min="7" max="7" width="9.75390625" style="0" customWidth="1"/>
    <col min="8" max="8" width="7.625" style="0" customWidth="1"/>
    <col min="9" max="9" width="9.75390625" style="0" customWidth="1"/>
    <col min="10" max="10" width="7.625" style="0" customWidth="1"/>
    <col min="11" max="11" width="9.75390625" style="0" customWidth="1"/>
    <col min="12" max="12" width="7.625" style="131" customWidth="1"/>
    <col min="13" max="13" width="9.75390625" style="0" customWidth="1"/>
    <col min="14" max="14" width="7.625" style="0" customWidth="1"/>
    <col min="15" max="15" width="9.75390625" style="0" customWidth="1"/>
    <col min="16" max="16" width="7.625" style="0" customWidth="1"/>
    <col min="17" max="17" width="9.75390625" style="0" customWidth="1"/>
    <col min="18" max="18" width="7.625" style="0" customWidth="1"/>
    <col min="19" max="19" width="9.75390625" style="0" customWidth="1"/>
    <col min="20" max="20" width="7.625" style="131" customWidth="1"/>
    <col min="21" max="21" width="9.75390625" style="131" customWidth="1"/>
    <col min="22" max="22" width="9.00390625" style="131" customWidth="1"/>
    <col min="23" max="23" width="11.50390625" style="0" customWidth="1"/>
  </cols>
  <sheetData>
    <row r="1" spans="1:21" ht="30" customHeight="1">
      <c r="A1" s="295"/>
      <c r="B1" s="295"/>
      <c r="U1" s="132"/>
    </row>
    <row r="2" spans="1:11" ht="45" customHeight="1">
      <c r="A2" s="296" t="s">
        <v>207</v>
      </c>
      <c r="B2" s="296"/>
      <c r="C2" s="296"/>
      <c r="D2" s="296"/>
      <c r="E2" s="296"/>
      <c r="F2" s="296"/>
      <c r="G2" s="296"/>
      <c r="H2" s="296"/>
      <c r="I2" s="296"/>
      <c r="J2" s="296"/>
      <c r="K2" s="296"/>
    </row>
    <row r="3" spans="1:21" ht="16.5" customHeight="1" thickBot="1">
      <c r="A3" s="297"/>
      <c r="B3" s="297"/>
      <c r="C3" s="297"/>
      <c r="D3" s="297"/>
      <c r="E3" s="297"/>
      <c r="F3" s="297"/>
      <c r="G3" s="297"/>
      <c r="H3" s="297"/>
      <c r="I3" s="297"/>
      <c r="J3" s="297"/>
      <c r="K3" s="297"/>
      <c r="L3" s="2"/>
      <c r="M3" s="297"/>
      <c r="N3" s="297"/>
      <c r="O3" s="297"/>
      <c r="P3" s="297"/>
      <c r="Q3" s="297"/>
      <c r="R3" s="297"/>
      <c r="S3" s="297"/>
      <c r="T3" s="2"/>
      <c r="U3" s="116" t="s">
        <v>113</v>
      </c>
    </row>
    <row r="4" spans="1:21" ht="15.75" customHeight="1">
      <c r="A4" s="42" t="s">
        <v>208</v>
      </c>
      <c r="B4" s="34"/>
      <c r="C4" s="35"/>
      <c r="D4" s="298" t="s">
        <v>209</v>
      </c>
      <c r="E4" s="298"/>
      <c r="F4" s="118" t="s">
        <v>210</v>
      </c>
      <c r="G4" s="118"/>
      <c r="H4" s="118" t="s">
        <v>211</v>
      </c>
      <c r="I4" s="118"/>
      <c r="J4" s="118" t="s">
        <v>212</v>
      </c>
      <c r="K4" s="119"/>
      <c r="L4" s="117" t="s">
        <v>213</v>
      </c>
      <c r="M4" s="118"/>
      <c r="N4" s="118" t="s">
        <v>214</v>
      </c>
      <c r="O4" s="118"/>
      <c r="P4" s="118" t="s">
        <v>215</v>
      </c>
      <c r="Q4" s="118"/>
      <c r="R4" s="118" t="s">
        <v>216</v>
      </c>
      <c r="S4" s="118"/>
      <c r="T4" s="118" t="s">
        <v>217</v>
      </c>
      <c r="U4" s="119"/>
    </row>
    <row r="5" spans="1:21" ht="15.75" customHeight="1">
      <c r="A5" s="43"/>
      <c r="B5" s="36"/>
      <c r="C5" s="37"/>
      <c r="D5" s="299" t="s">
        <v>218</v>
      </c>
      <c r="E5" s="299" t="s">
        <v>219</v>
      </c>
      <c r="F5" s="23" t="s">
        <v>218</v>
      </c>
      <c r="G5" s="23" t="s">
        <v>219</v>
      </c>
      <c r="H5" s="23" t="s">
        <v>218</v>
      </c>
      <c r="I5" s="23" t="s">
        <v>219</v>
      </c>
      <c r="J5" s="23" t="s">
        <v>218</v>
      </c>
      <c r="K5" s="24" t="s">
        <v>219</v>
      </c>
      <c r="L5" s="26" t="s">
        <v>218</v>
      </c>
      <c r="M5" s="23" t="s">
        <v>219</v>
      </c>
      <c r="N5" s="23" t="s">
        <v>218</v>
      </c>
      <c r="O5" s="23" t="s">
        <v>219</v>
      </c>
      <c r="P5" s="23" t="s">
        <v>218</v>
      </c>
      <c r="Q5" s="23" t="s">
        <v>219</v>
      </c>
      <c r="R5" s="23" t="s">
        <v>218</v>
      </c>
      <c r="S5" s="23" t="s">
        <v>219</v>
      </c>
      <c r="T5" s="23" t="s">
        <v>218</v>
      </c>
      <c r="U5" s="24" t="s">
        <v>219</v>
      </c>
    </row>
    <row r="6" spans="1:21" ht="6" customHeight="1">
      <c r="A6" s="2"/>
      <c r="B6" s="2"/>
      <c r="C6" s="2"/>
      <c r="D6" s="300"/>
      <c r="E6" s="301"/>
      <c r="F6" s="2"/>
      <c r="G6" s="2"/>
      <c r="H6" s="2"/>
      <c r="I6" s="2"/>
      <c r="J6" s="2"/>
      <c r="K6" s="2"/>
      <c r="L6" s="2"/>
      <c r="M6" s="2"/>
      <c r="N6" s="2"/>
      <c r="O6" s="2"/>
      <c r="P6" s="2"/>
      <c r="Q6" s="2"/>
      <c r="R6" s="2"/>
      <c r="S6" s="2"/>
      <c r="T6" s="2"/>
      <c r="U6" s="2"/>
    </row>
    <row r="7" spans="1:23" ht="21" customHeight="1">
      <c r="A7" s="2"/>
      <c r="B7" s="302" t="s">
        <v>220</v>
      </c>
      <c r="C7" s="303"/>
      <c r="D7" s="304">
        <f>F7+H7+J7+L7+N7+P7+R7+T7+D17+F17+H17+J17+L17+N17+P17+R17+T17+D27+F27+H27+J27+L27+N27+P27+R27+T27+D37+F37+H37+J37+L37+N37+P37+T37+D47+F47+H47+J47+L47</f>
        <v>4028</v>
      </c>
      <c r="E7" s="305">
        <f>G7+I7+K7+M7+O7+Q7+S7+U7+E17+G17+I17+K17+M17+O17+Q17+S17+U17+E27+G27+I27+K27+M27+O27+Q27+S27+U27+E37+G37+I37+K37+M37+O37+Q37+U37+E47+G47+I47+K47+M47</f>
        <v>156226</v>
      </c>
      <c r="F7" s="306">
        <v>111</v>
      </c>
      <c r="G7" s="306">
        <v>2946</v>
      </c>
      <c r="H7" s="306">
        <v>101</v>
      </c>
      <c r="I7" s="306">
        <v>3464</v>
      </c>
      <c r="J7" s="306">
        <v>111</v>
      </c>
      <c r="K7" s="306">
        <v>3599</v>
      </c>
      <c r="L7" s="306">
        <v>230</v>
      </c>
      <c r="M7" s="306">
        <v>6350</v>
      </c>
      <c r="N7" s="306">
        <v>101</v>
      </c>
      <c r="O7" s="306">
        <v>2615</v>
      </c>
      <c r="P7" s="306">
        <v>105</v>
      </c>
      <c r="Q7" s="306">
        <v>5422</v>
      </c>
      <c r="R7" s="306">
        <v>69</v>
      </c>
      <c r="S7" s="306">
        <v>2757</v>
      </c>
      <c r="T7" s="306">
        <v>96</v>
      </c>
      <c r="U7" s="306">
        <v>1821</v>
      </c>
      <c r="V7" s="307"/>
      <c r="W7" s="308"/>
    </row>
    <row r="8" spans="1:23" ht="21" customHeight="1">
      <c r="A8" s="2"/>
      <c r="B8" s="302" t="s">
        <v>221</v>
      </c>
      <c r="C8" s="303"/>
      <c r="D8" s="304">
        <f>F8+H8+J8+L8+N8+P8+R8+T8+D18+F18+H18+J18+L18+N18+P18+R18+T18+D28+F28+H28+J28+L28+N28+P28+R28+T28+D38+F38+H38+J38+L38+N38+P38+R38+T38+D48+F48+H48+J48+L48</f>
        <v>129236</v>
      </c>
      <c r="E8" s="305">
        <f>G8+I8+K8+M8+O8+Q8+S8+U8+E18+G18+I18+K18+M18+O18+Q18+S18+U18+E28+G28+I28+K28+M28+O28+Q28+S28+U28+E38+G38+I38+K38+M38+O38+Q38+S38+U38+E48+G48+I48+K48+M48</f>
        <v>2180906</v>
      </c>
      <c r="F8" s="306">
        <v>5735</v>
      </c>
      <c r="G8" s="306">
        <v>122577</v>
      </c>
      <c r="H8" s="306">
        <v>4968</v>
      </c>
      <c r="I8" s="306">
        <v>68057</v>
      </c>
      <c r="J8" s="306">
        <v>6181</v>
      </c>
      <c r="K8" s="306">
        <v>114172</v>
      </c>
      <c r="L8" s="306">
        <v>7572</v>
      </c>
      <c r="M8" s="306">
        <v>128653</v>
      </c>
      <c r="N8" s="306">
        <v>5087</v>
      </c>
      <c r="O8" s="306">
        <v>97174</v>
      </c>
      <c r="P8" s="306">
        <v>4552</v>
      </c>
      <c r="Q8" s="306">
        <v>94124</v>
      </c>
      <c r="R8" s="306">
        <v>3640</v>
      </c>
      <c r="S8" s="306">
        <v>70147</v>
      </c>
      <c r="T8" s="306">
        <v>3999</v>
      </c>
      <c r="U8" s="306">
        <v>122466</v>
      </c>
      <c r="V8" s="307"/>
      <c r="W8" s="308"/>
    </row>
    <row r="9" spans="1:21" ht="21" customHeight="1">
      <c r="A9" s="2"/>
      <c r="B9" s="309" t="s">
        <v>222</v>
      </c>
      <c r="C9" s="16"/>
      <c r="D9" s="304">
        <f>SUM(D7:D8)</f>
        <v>133264</v>
      </c>
      <c r="E9" s="305">
        <f>SUM(E7:E8)</f>
        <v>2337132</v>
      </c>
      <c r="F9" s="305">
        <f>SUM(F7:F8)</f>
        <v>5846</v>
      </c>
      <c r="G9" s="305">
        <f aca="true" t="shared" si="0" ref="G9:U9">SUM(G7:G8)</f>
        <v>125523</v>
      </c>
      <c r="H9" s="305">
        <f t="shared" si="0"/>
        <v>5069</v>
      </c>
      <c r="I9" s="305">
        <f t="shared" si="0"/>
        <v>71521</v>
      </c>
      <c r="J9" s="305">
        <f t="shared" si="0"/>
        <v>6292</v>
      </c>
      <c r="K9" s="305">
        <f t="shared" si="0"/>
        <v>117771</v>
      </c>
      <c r="L9" s="305">
        <f t="shared" si="0"/>
        <v>7802</v>
      </c>
      <c r="M9" s="305">
        <f t="shared" si="0"/>
        <v>135003</v>
      </c>
      <c r="N9" s="305">
        <f t="shared" si="0"/>
        <v>5188</v>
      </c>
      <c r="O9" s="305">
        <f t="shared" si="0"/>
        <v>99789</v>
      </c>
      <c r="P9" s="305">
        <f t="shared" si="0"/>
        <v>4657</v>
      </c>
      <c r="Q9" s="305">
        <f t="shared" si="0"/>
        <v>99546</v>
      </c>
      <c r="R9" s="305">
        <f t="shared" si="0"/>
        <v>3709</v>
      </c>
      <c r="S9" s="305">
        <f t="shared" si="0"/>
        <v>72904</v>
      </c>
      <c r="T9" s="305">
        <f t="shared" si="0"/>
        <v>4095</v>
      </c>
      <c r="U9" s="305">
        <f t="shared" si="0"/>
        <v>124287</v>
      </c>
    </row>
    <row r="10" spans="1:21" ht="6" customHeight="1" thickBot="1">
      <c r="A10" s="5"/>
      <c r="B10" s="5"/>
      <c r="C10" s="5"/>
      <c r="D10" s="310"/>
      <c r="E10" s="5"/>
      <c r="F10" s="5"/>
      <c r="G10" s="5"/>
      <c r="H10" s="5"/>
      <c r="I10" s="5"/>
      <c r="J10" s="5"/>
      <c r="K10" s="5"/>
      <c r="L10" s="5"/>
      <c r="M10" s="5"/>
      <c r="N10" s="5"/>
      <c r="O10" s="5"/>
      <c r="P10" s="5"/>
      <c r="Q10" s="5"/>
      <c r="R10" s="5"/>
      <c r="S10" s="5"/>
      <c r="T10" s="5"/>
      <c r="U10" s="5"/>
    </row>
    <row r="11" spans="1:21" ht="17.25" customHeight="1">
      <c r="A11" s="2"/>
      <c r="B11" s="2"/>
      <c r="C11" s="2"/>
      <c r="D11" s="2"/>
      <c r="E11" s="2"/>
      <c r="F11" s="2"/>
      <c r="G11" s="2"/>
      <c r="H11" s="2"/>
      <c r="I11" s="2"/>
      <c r="J11" s="2"/>
      <c r="K11" s="2"/>
      <c r="L11" s="2"/>
      <c r="M11" s="2"/>
      <c r="N11" s="2"/>
      <c r="O11" s="2"/>
      <c r="P11" s="2"/>
      <c r="Q11" s="2"/>
      <c r="R11" s="2"/>
      <c r="S11" s="2"/>
      <c r="T11" s="2"/>
      <c r="U11" s="2"/>
    </row>
    <row r="12" spans="1:21" ht="12" customHeight="1">
      <c r="A12" s="2"/>
      <c r="B12" s="2"/>
      <c r="C12" s="2"/>
      <c r="D12" s="2"/>
      <c r="E12" s="2"/>
      <c r="F12" s="2"/>
      <c r="G12" s="2"/>
      <c r="H12" s="2"/>
      <c r="I12" s="2"/>
      <c r="J12" s="2"/>
      <c r="K12" s="2"/>
      <c r="L12" s="2"/>
      <c r="M12" s="2"/>
      <c r="N12" s="2"/>
      <c r="O12" s="2"/>
      <c r="P12" s="2"/>
      <c r="Q12" s="2"/>
      <c r="R12" s="2"/>
      <c r="S12" s="2"/>
      <c r="T12" s="2"/>
      <c r="U12" s="2"/>
    </row>
    <row r="13" spans="1:21" ht="12" customHeight="1" thickBot="1">
      <c r="A13" s="297"/>
      <c r="B13" s="297"/>
      <c r="C13" s="297"/>
      <c r="D13" s="297"/>
      <c r="E13" s="297"/>
      <c r="F13" s="297"/>
      <c r="G13" s="297"/>
      <c r="H13" s="297"/>
      <c r="I13" s="297"/>
      <c r="J13" s="297"/>
      <c r="K13" s="297"/>
      <c r="L13" s="2"/>
      <c r="M13" s="2"/>
      <c r="N13" s="297"/>
      <c r="O13" s="297"/>
      <c r="P13" s="297"/>
      <c r="Q13" s="297"/>
      <c r="R13" s="297"/>
      <c r="S13" s="297"/>
      <c r="T13" s="2"/>
      <c r="U13" s="2"/>
    </row>
    <row r="14" spans="1:21" ht="15.75" customHeight="1">
      <c r="A14" s="42" t="s">
        <v>208</v>
      </c>
      <c r="B14" s="34"/>
      <c r="C14" s="35"/>
      <c r="D14" s="118" t="s">
        <v>223</v>
      </c>
      <c r="E14" s="118"/>
      <c r="F14" s="118" t="s">
        <v>224</v>
      </c>
      <c r="G14" s="118"/>
      <c r="H14" s="118" t="s">
        <v>225</v>
      </c>
      <c r="I14" s="118"/>
      <c r="J14" s="118" t="s">
        <v>226</v>
      </c>
      <c r="K14" s="119"/>
      <c r="L14" s="117" t="s">
        <v>227</v>
      </c>
      <c r="M14" s="118"/>
      <c r="N14" s="118" t="s">
        <v>228</v>
      </c>
      <c r="O14" s="118"/>
      <c r="P14" s="118" t="s">
        <v>229</v>
      </c>
      <c r="Q14" s="118"/>
      <c r="R14" s="118" t="s">
        <v>230</v>
      </c>
      <c r="S14" s="118"/>
      <c r="T14" s="118" t="s">
        <v>231</v>
      </c>
      <c r="U14" s="119"/>
    </row>
    <row r="15" spans="1:21" ht="15.75" customHeight="1">
      <c r="A15" s="43"/>
      <c r="B15" s="36"/>
      <c r="C15" s="37"/>
      <c r="D15" s="23" t="s">
        <v>218</v>
      </c>
      <c r="E15" s="23" t="s">
        <v>219</v>
      </c>
      <c r="F15" s="23" t="s">
        <v>218</v>
      </c>
      <c r="G15" s="23" t="s">
        <v>219</v>
      </c>
      <c r="H15" s="23" t="s">
        <v>218</v>
      </c>
      <c r="I15" s="23" t="s">
        <v>219</v>
      </c>
      <c r="J15" s="23" t="s">
        <v>218</v>
      </c>
      <c r="K15" s="24" t="s">
        <v>219</v>
      </c>
      <c r="L15" s="26" t="s">
        <v>218</v>
      </c>
      <c r="M15" s="23" t="s">
        <v>219</v>
      </c>
      <c r="N15" s="23" t="s">
        <v>218</v>
      </c>
      <c r="O15" s="23" t="s">
        <v>219</v>
      </c>
      <c r="P15" s="23" t="s">
        <v>218</v>
      </c>
      <c r="Q15" s="23" t="s">
        <v>219</v>
      </c>
      <c r="R15" s="23" t="s">
        <v>218</v>
      </c>
      <c r="S15" s="23" t="s">
        <v>219</v>
      </c>
      <c r="T15" s="23" t="s">
        <v>218</v>
      </c>
      <c r="U15" s="24" t="s">
        <v>219</v>
      </c>
    </row>
    <row r="16" spans="1:21" ht="6" customHeight="1">
      <c r="A16" s="2"/>
      <c r="B16" s="2"/>
      <c r="C16" s="2"/>
      <c r="D16" s="311"/>
      <c r="E16" s="2"/>
      <c r="F16" s="2"/>
      <c r="G16" s="2"/>
      <c r="H16" s="2"/>
      <c r="I16" s="2"/>
      <c r="J16" s="2"/>
      <c r="K16" s="2"/>
      <c r="L16" s="2"/>
      <c r="M16" s="2"/>
      <c r="N16" s="2"/>
      <c r="O16" s="2"/>
      <c r="P16" s="2"/>
      <c r="Q16" s="2"/>
      <c r="R16" s="2"/>
      <c r="S16" s="2"/>
      <c r="T16" s="2"/>
      <c r="U16" s="2"/>
    </row>
    <row r="17" spans="1:23" ht="21" customHeight="1">
      <c r="A17" s="2"/>
      <c r="B17" s="302" t="s">
        <v>220</v>
      </c>
      <c r="C17" s="303"/>
      <c r="D17" s="312">
        <v>119</v>
      </c>
      <c r="E17" s="306">
        <v>4756</v>
      </c>
      <c r="F17" s="306">
        <v>100</v>
      </c>
      <c r="G17" s="306">
        <v>13838</v>
      </c>
      <c r="H17" s="306">
        <v>101</v>
      </c>
      <c r="I17" s="306">
        <v>3289</v>
      </c>
      <c r="J17" s="306">
        <v>70</v>
      </c>
      <c r="K17" s="306">
        <v>2189</v>
      </c>
      <c r="L17" s="306">
        <v>66</v>
      </c>
      <c r="M17" s="306">
        <v>1659</v>
      </c>
      <c r="N17" s="306">
        <v>86</v>
      </c>
      <c r="O17" s="306">
        <v>4229</v>
      </c>
      <c r="P17" s="306">
        <v>95</v>
      </c>
      <c r="Q17" s="306">
        <v>5424</v>
      </c>
      <c r="R17" s="306">
        <v>90</v>
      </c>
      <c r="S17" s="306">
        <v>2288</v>
      </c>
      <c r="T17" s="306">
        <v>86</v>
      </c>
      <c r="U17" s="306">
        <v>3110</v>
      </c>
      <c r="V17" s="307"/>
      <c r="W17" s="308"/>
    </row>
    <row r="18" spans="1:23" ht="21" customHeight="1">
      <c r="A18" s="2"/>
      <c r="B18" s="303" t="s">
        <v>221</v>
      </c>
      <c r="C18" s="303"/>
      <c r="D18" s="312">
        <v>5037</v>
      </c>
      <c r="E18" s="306">
        <v>77411</v>
      </c>
      <c r="F18" s="306">
        <v>2867</v>
      </c>
      <c r="G18" s="306">
        <v>46204</v>
      </c>
      <c r="H18" s="306">
        <v>2693</v>
      </c>
      <c r="I18" s="306">
        <v>34869</v>
      </c>
      <c r="J18" s="306">
        <v>3579</v>
      </c>
      <c r="K18" s="306">
        <v>72018</v>
      </c>
      <c r="L18" s="306">
        <v>2641</v>
      </c>
      <c r="M18" s="306">
        <v>50133</v>
      </c>
      <c r="N18" s="306">
        <v>3675</v>
      </c>
      <c r="O18" s="306">
        <v>95983</v>
      </c>
      <c r="P18" s="306">
        <v>3363</v>
      </c>
      <c r="Q18" s="306">
        <v>74498</v>
      </c>
      <c r="R18" s="306">
        <v>2096</v>
      </c>
      <c r="S18" s="306">
        <v>35637</v>
      </c>
      <c r="T18" s="306">
        <v>2667</v>
      </c>
      <c r="U18" s="306">
        <v>40982</v>
      </c>
      <c r="V18" s="307"/>
      <c r="W18" s="308"/>
    </row>
    <row r="19" spans="1:21" ht="21" customHeight="1">
      <c r="A19" s="2"/>
      <c r="B19" s="16" t="s">
        <v>222</v>
      </c>
      <c r="C19" s="303"/>
      <c r="D19" s="304">
        <f>SUM(D17:D18)</f>
        <v>5156</v>
      </c>
      <c r="E19" s="305">
        <f aca="true" t="shared" si="1" ref="E19:U19">SUM(E17:E18)</f>
        <v>82167</v>
      </c>
      <c r="F19" s="305">
        <f t="shared" si="1"/>
        <v>2967</v>
      </c>
      <c r="G19" s="305">
        <f t="shared" si="1"/>
        <v>60042</v>
      </c>
      <c r="H19" s="305">
        <f t="shared" si="1"/>
        <v>2794</v>
      </c>
      <c r="I19" s="305">
        <f t="shared" si="1"/>
        <v>38158</v>
      </c>
      <c r="J19" s="305">
        <f t="shared" si="1"/>
        <v>3649</v>
      </c>
      <c r="K19" s="305">
        <f t="shared" si="1"/>
        <v>74207</v>
      </c>
      <c r="L19" s="305">
        <f t="shared" si="1"/>
        <v>2707</v>
      </c>
      <c r="M19" s="305">
        <f t="shared" si="1"/>
        <v>51792</v>
      </c>
      <c r="N19" s="305">
        <f t="shared" si="1"/>
        <v>3761</v>
      </c>
      <c r="O19" s="305">
        <f t="shared" si="1"/>
        <v>100212</v>
      </c>
      <c r="P19" s="305">
        <f t="shared" si="1"/>
        <v>3458</v>
      </c>
      <c r="Q19" s="305">
        <f t="shared" si="1"/>
        <v>79922</v>
      </c>
      <c r="R19" s="305">
        <f t="shared" si="1"/>
        <v>2186</v>
      </c>
      <c r="S19" s="305">
        <f t="shared" si="1"/>
        <v>37925</v>
      </c>
      <c r="T19" s="305">
        <f t="shared" si="1"/>
        <v>2753</v>
      </c>
      <c r="U19" s="305">
        <f t="shared" si="1"/>
        <v>44092</v>
      </c>
    </row>
    <row r="20" spans="1:21" ht="6" customHeight="1" thickBot="1">
      <c r="A20" s="5"/>
      <c r="B20" s="5"/>
      <c r="C20" s="5"/>
      <c r="D20" s="313"/>
      <c r="E20" s="314"/>
      <c r="F20" s="314"/>
      <c r="G20" s="314"/>
      <c r="H20" s="314"/>
      <c r="I20" s="314"/>
      <c r="J20" s="314"/>
      <c r="K20" s="314"/>
      <c r="L20" s="314"/>
      <c r="M20" s="314"/>
      <c r="N20" s="314"/>
      <c r="O20" s="314"/>
      <c r="P20" s="314"/>
      <c r="Q20" s="314"/>
      <c r="R20" s="314"/>
      <c r="S20" s="314"/>
      <c r="T20" s="314"/>
      <c r="U20" s="314"/>
    </row>
    <row r="21" spans="1:21" ht="17.25" customHeight="1">
      <c r="A21" s="2"/>
      <c r="B21" s="2"/>
      <c r="C21" s="2"/>
      <c r="D21" s="2"/>
      <c r="E21" s="2"/>
      <c r="F21" s="2"/>
      <c r="G21" s="2"/>
      <c r="H21" s="2"/>
      <c r="I21" s="2"/>
      <c r="J21" s="2"/>
      <c r="K21" s="2"/>
      <c r="L21" s="2"/>
      <c r="M21" s="2"/>
      <c r="N21" s="2"/>
      <c r="O21" s="2"/>
      <c r="P21" s="2"/>
      <c r="Q21" s="2"/>
      <c r="R21" s="2"/>
      <c r="S21" s="2"/>
      <c r="T21" s="2"/>
      <c r="U21" s="2"/>
    </row>
    <row r="22" spans="1:21" ht="12" customHeight="1">
      <c r="A22" s="2"/>
      <c r="B22" s="2"/>
      <c r="C22" s="2"/>
      <c r="D22" s="2"/>
      <c r="E22" s="2"/>
      <c r="F22" s="2"/>
      <c r="G22" s="2"/>
      <c r="H22" s="2"/>
      <c r="I22" s="2"/>
      <c r="J22" s="2"/>
      <c r="K22" s="2"/>
      <c r="L22" s="2"/>
      <c r="M22" s="2"/>
      <c r="N22" s="2"/>
      <c r="O22" s="2"/>
      <c r="P22" s="2"/>
      <c r="Q22" s="2"/>
      <c r="R22" s="2"/>
      <c r="S22" s="2"/>
      <c r="T22" s="2"/>
      <c r="U22" s="2"/>
    </row>
    <row r="23" spans="1:21" ht="12" customHeight="1" thickBot="1">
      <c r="A23" s="297"/>
      <c r="B23" s="297"/>
      <c r="C23" s="297"/>
      <c r="D23" s="297"/>
      <c r="E23" s="297"/>
      <c r="F23" s="297"/>
      <c r="G23" s="297"/>
      <c r="H23" s="297"/>
      <c r="I23" s="297"/>
      <c r="J23" s="297"/>
      <c r="K23" s="297"/>
      <c r="L23" s="2"/>
      <c r="M23" s="2"/>
      <c r="N23" s="297"/>
      <c r="O23" s="297"/>
      <c r="P23" s="297"/>
      <c r="Q23" s="297"/>
      <c r="R23" s="297"/>
      <c r="S23" s="297"/>
      <c r="T23" s="2"/>
      <c r="U23" s="2"/>
    </row>
    <row r="24" spans="1:21" ht="15.75" customHeight="1">
      <c r="A24" s="196" t="s">
        <v>208</v>
      </c>
      <c r="B24" s="196"/>
      <c r="C24" s="196"/>
      <c r="D24" s="118" t="s">
        <v>232</v>
      </c>
      <c r="E24" s="118"/>
      <c r="F24" s="118" t="s">
        <v>233</v>
      </c>
      <c r="G24" s="118"/>
      <c r="H24" s="118" t="s">
        <v>234</v>
      </c>
      <c r="I24" s="118"/>
      <c r="J24" s="118" t="s">
        <v>235</v>
      </c>
      <c r="K24" s="119"/>
      <c r="L24" s="117" t="s">
        <v>236</v>
      </c>
      <c r="M24" s="118"/>
      <c r="N24" s="118" t="s">
        <v>237</v>
      </c>
      <c r="O24" s="118"/>
      <c r="P24" s="118" t="s">
        <v>238</v>
      </c>
      <c r="Q24" s="118"/>
      <c r="R24" s="118" t="s">
        <v>239</v>
      </c>
      <c r="S24" s="118"/>
      <c r="T24" s="118" t="s">
        <v>240</v>
      </c>
      <c r="U24" s="119"/>
    </row>
    <row r="25" spans="1:21" ht="15.75" customHeight="1">
      <c r="A25" s="216"/>
      <c r="B25" s="216"/>
      <c r="C25" s="216"/>
      <c r="D25" s="23" t="s">
        <v>218</v>
      </c>
      <c r="E25" s="23" t="s">
        <v>219</v>
      </c>
      <c r="F25" s="23" t="s">
        <v>218</v>
      </c>
      <c r="G25" s="23" t="s">
        <v>219</v>
      </c>
      <c r="H25" s="23" t="s">
        <v>218</v>
      </c>
      <c r="I25" s="23" t="s">
        <v>219</v>
      </c>
      <c r="J25" s="23" t="s">
        <v>218</v>
      </c>
      <c r="K25" s="24" t="s">
        <v>219</v>
      </c>
      <c r="L25" s="26" t="s">
        <v>218</v>
      </c>
      <c r="M25" s="23" t="s">
        <v>219</v>
      </c>
      <c r="N25" s="23" t="s">
        <v>218</v>
      </c>
      <c r="O25" s="23" t="s">
        <v>219</v>
      </c>
      <c r="P25" s="23" t="s">
        <v>218</v>
      </c>
      <c r="Q25" s="23" t="s">
        <v>219</v>
      </c>
      <c r="R25" s="23" t="s">
        <v>218</v>
      </c>
      <c r="S25" s="23" t="s">
        <v>219</v>
      </c>
      <c r="T25" s="23" t="s">
        <v>218</v>
      </c>
      <c r="U25" s="24" t="s">
        <v>219</v>
      </c>
    </row>
    <row r="26" spans="1:21" ht="6" customHeight="1">
      <c r="A26" s="21"/>
      <c r="B26" s="21"/>
      <c r="C26" s="21"/>
      <c r="D26" s="311"/>
      <c r="E26" s="2"/>
      <c r="F26" s="2"/>
      <c r="G26" s="2"/>
      <c r="H26" s="2"/>
      <c r="I26" s="2"/>
      <c r="J26" s="2"/>
      <c r="K26" s="2"/>
      <c r="L26" s="2"/>
      <c r="M26" s="2"/>
      <c r="N26" s="2"/>
      <c r="O26" s="2"/>
      <c r="P26" s="2"/>
      <c r="Q26" s="2"/>
      <c r="R26" s="2"/>
      <c r="S26" s="2"/>
      <c r="T26" s="2"/>
      <c r="U26" s="2"/>
    </row>
    <row r="27" spans="1:23" ht="21" customHeight="1">
      <c r="A27" s="21"/>
      <c r="B27" s="302" t="s">
        <v>220</v>
      </c>
      <c r="C27" s="21"/>
      <c r="D27" s="312">
        <v>92</v>
      </c>
      <c r="E27" s="306">
        <v>2187</v>
      </c>
      <c r="F27" s="306">
        <v>81</v>
      </c>
      <c r="G27" s="306">
        <v>3471</v>
      </c>
      <c r="H27" s="306">
        <v>117</v>
      </c>
      <c r="I27" s="306">
        <v>4152</v>
      </c>
      <c r="J27" s="306">
        <v>135</v>
      </c>
      <c r="K27" s="306">
        <v>3261</v>
      </c>
      <c r="L27" s="306">
        <v>89</v>
      </c>
      <c r="M27" s="306">
        <v>3051</v>
      </c>
      <c r="N27" s="306">
        <v>93</v>
      </c>
      <c r="O27" s="306">
        <v>5429</v>
      </c>
      <c r="P27" s="306">
        <v>97</v>
      </c>
      <c r="Q27" s="306">
        <v>5737</v>
      </c>
      <c r="R27" s="306">
        <v>225</v>
      </c>
      <c r="S27" s="306">
        <v>18142</v>
      </c>
      <c r="T27" s="306">
        <v>103</v>
      </c>
      <c r="U27" s="306">
        <v>6098</v>
      </c>
      <c r="V27" s="307"/>
      <c r="W27" s="308"/>
    </row>
    <row r="28" spans="1:23" ht="21" customHeight="1">
      <c r="A28" s="21"/>
      <c r="B28" s="303" t="s">
        <v>221</v>
      </c>
      <c r="C28" s="2"/>
      <c r="D28" s="312">
        <v>3334</v>
      </c>
      <c r="E28" s="306">
        <v>63830</v>
      </c>
      <c r="F28" s="306">
        <v>3491</v>
      </c>
      <c r="G28" s="306">
        <v>60735</v>
      </c>
      <c r="H28" s="306">
        <v>2565</v>
      </c>
      <c r="I28" s="306">
        <v>36719</v>
      </c>
      <c r="J28" s="306">
        <v>3644</v>
      </c>
      <c r="K28" s="306">
        <v>65577</v>
      </c>
      <c r="L28" s="306">
        <v>3334</v>
      </c>
      <c r="M28" s="306">
        <v>67281</v>
      </c>
      <c r="N28" s="306">
        <v>3515</v>
      </c>
      <c r="O28" s="306">
        <v>57403</v>
      </c>
      <c r="P28" s="306">
        <v>13070</v>
      </c>
      <c r="Q28" s="306">
        <v>83330</v>
      </c>
      <c r="R28" s="306">
        <v>2345</v>
      </c>
      <c r="S28" s="306">
        <v>26376</v>
      </c>
      <c r="T28" s="306">
        <v>4631</v>
      </c>
      <c r="U28" s="306">
        <v>68142</v>
      </c>
      <c r="V28" s="307"/>
      <c r="W28" s="308"/>
    </row>
    <row r="29" spans="1:21" ht="21" customHeight="1">
      <c r="A29" s="16"/>
      <c r="B29" s="16" t="s">
        <v>222</v>
      </c>
      <c r="C29" s="301"/>
      <c r="D29" s="304">
        <f aca="true" t="shared" si="2" ref="D29:U29">SUM(D27:D28)</f>
        <v>3426</v>
      </c>
      <c r="E29" s="305">
        <f t="shared" si="2"/>
        <v>66017</v>
      </c>
      <c r="F29" s="305">
        <f t="shared" si="2"/>
        <v>3572</v>
      </c>
      <c r="G29" s="305">
        <f t="shared" si="2"/>
        <v>64206</v>
      </c>
      <c r="H29" s="305">
        <f t="shared" si="2"/>
        <v>2682</v>
      </c>
      <c r="I29" s="305">
        <f t="shared" si="2"/>
        <v>40871</v>
      </c>
      <c r="J29" s="305">
        <f t="shared" si="2"/>
        <v>3779</v>
      </c>
      <c r="K29" s="305">
        <f t="shared" si="2"/>
        <v>68838</v>
      </c>
      <c r="L29" s="305">
        <f t="shared" si="2"/>
        <v>3423</v>
      </c>
      <c r="M29" s="305">
        <f t="shared" si="2"/>
        <v>70332</v>
      </c>
      <c r="N29" s="305">
        <f t="shared" si="2"/>
        <v>3608</v>
      </c>
      <c r="O29" s="305">
        <f t="shared" si="2"/>
        <v>62832</v>
      </c>
      <c r="P29" s="305">
        <f t="shared" si="2"/>
        <v>13167</v>
      </c>
      <c r="Q29" s="305">
        <f t="shared" si="2"/>
        <v>89067</v>
      </c>
      <c r="R29" s="305">
        <f t="shared" si="2"/>
        <v>2570</v>
      </c>
      <c r="S29" s="305">
        <f t="shared" si="2"/>
        <v>44518</v>
      </c>
      <c r="T29" s="305">
        <f t="shared" si="2"/>
        <v>4734</v>
      </c>
      <c r="U29" s="305">
        <f t="shared" si="2"/>
        <v>74240</v>
      </c>
    </row>
    <row r="30" spans="1:21" ht="6" customHeight="1" thickBot="1">
      <c r="A30" s="210"/>
      <c r="B30" s="210"/>
      <c r="C30" s="5"/>
      <c r="D30" s="315"/>
      <c r="E30" s="316"/>
      <c r="F30" s="316"/>
      <c r="G30" s="316"/>
      <c r="H30" s="317"/>
      <c r="I30" s="317"/>
      <c r="J30" s="316"/>
      <c r="K30" s="316"/>
      <c r="L30" s="316"/>
      <c r="M30" s="316"/>
      <c r="N30" s="316"/>
      <c r="O30" s="316"/>
      <c r="P30" s="316"/>
      <c r="Q30" s="316"/>
      <c r="R30" s="316"/>
      <c r="S30" s="316"/>
      <c r="T30" s="316"/>
      <c r="U30" s="316"/>
    </row>
    <row r="31" spans="1:21" ht="17.25" customHeight="1">
      <c r="A31" s="2"/>
      <c r="B31" s="2"/>
      <c r="C31" s="2"/>
      <c r="D31" s="2"/>
      <c r="E31" s="2"/>
      <c r="F31" s="2"/>
      <c r="G31" s="2"/>
      <c r="H31" s="2"/>
      <c r="I31" s="2"/>
      <c r="J31" s="2"/>
      <c r="K31" s="2"/>
      <c r="L31" s="2"/>
      <c r="M31" s="2"/>
      <c r="N31" s="2"/>
      <c r="O31" s="2"/>
      <c r="P31" s="2"/>
      <c r="Q31" s="2"/>
      <c r="R31" s="2"/>
      <c r="S31" s="2"/>
      <c r="T31" s="2"/>
      <c r="U31" s="2"/>
    </row>
    <row r="32" spans="1:21" ht="12" customHeight="1">
      <c r="A32" s="2"/>
      <c r="B32" s="2"/>
      <c r="C32" s="2"/>
      <c r="D32" s="2"/>
      <c r="E32" s="2"/>
      <c r="F32" s="2"/>
      <c r="G32" s="2"/>
      <c r="H32" s="2"/>
      <c r="I32" s="2"/>
      <c r="J32" s="2"/>
      <c r="K32" s="2"/>
      <c r="L32" s="2"/>
      <c r="M32" s="2"/>
      <c r="N32" s="2"/>
      <c r="O32" s="2"/>
      <c r="P32" s="2"/>
      <c r="Q32" s="2"/>
      <c r="R32" s="2"/>
      <c r="S32" s="2"/>
      <c r="T32" s="2"/>
      <c r="U32" s="2"/>
    </row>
    <row r="33" spans="1:21" ht="12" customHeight="1" thickBot="1">
      <c r="A33" s="297"/>
      <c r="B33" s="297"/>
      <c r="C33" s="297"/>
      <c r="D33" s="297"/>
      <c r="E33" s="297"/>
      <c r="F33" s="297"/>
      <c r="G33" s="297"/>
      <c r="H33" s="297"/>
      <c r="I33" s="297"/>
      <c r="J33" s="297"/>
      <c r="K33" s="297"/>
      <c r="L33" s="2"/>
      <c r="M33" s="2"/>
      <c r="N33" s="297"/>
      <c r="O33" s="297"/>
      <c r="P33" s="297"/>
      <c r="Q33" s="297"/>
      <c r="R33" s="297"/>
      <c r="S33" s="297"/>
      <c r="T33" s="2"/>
      <c r="U33" s="2"/>
    </row>
    <row r="34" spans="1:21" ht="15.75" customHeight="1">
      <c r="A34" s="196" t="s">
        <v>208</v>
      </c>
      <c r="B34" s="196"/>
      <c r="C34" s="38"/>
      <c r="D34" s="118" t="s">
        <v>241</v>
      </c>
      <c r="E34" s="118"/>
      <c r="F34" s="118" t="s">
        <v>242</v>
      </c>
      <c r="G34" s="119"/>
      <c r="H34" s="118" t="s">
        <v>243</v>
      </c>
      <c r="I34" s="119"/>
      <c r="J34" s="119" t="s">
        <v>244</v>
      </c>
      <c r="K34" s="187"/>
      <c r="L34" s="187" t="s">
        <v>245</v>
      </c>
      <c r="M34" s="117"/>
      <c r="N34" s="119" t="s">
        <v>246</v>
      </c>
      <c r="O34" s="117"/>
      <c r="P34" s="119" t="s">
        <v>247</v>
      </c>
      <c r="Q34" s="117"/>
      <c r="R34" s="119" t="s">
        <v>248</v>
      </c>
      <c r="S34" s="117"/>
      <c r="T34" s="119" t="s">
        <v>249</v>
      </c>
      <c r="U34" s="187"/>
    </row>
    <row r="35" spans="1:21" ht="15.75" customHeight="1">
      <c r="A35" s="216"/>
      <c r="B35" s="216"/>
      <c r="C35" s="216"/>
      <c r="D35" s="190" t="s">
        <v>218</v>
      </c>
      <c r="E35" s="23" t="s">
        <v>219</v>
      </c>
      <c r="F35" s="23" t="s">
        <v>218</v>
      </c>
      <c r="G35" s="24" t="s">
        <v>219</v>
      </c>
      <c r="H35" s="23" t="s">
        <v>218</v>
      </c>
      <c r="I35" s="24" t="s">
        <v>219</v>
      </c>
      <c r="J35" s="23" t="s">
        <v>218</v>
      </c>
      <c r="K35" s="24" t="s">
        <v>219</v>
      </c>
      <c r="L35" s="26" t="s">
        <v>218</v>
      </c>
      <c r="M35" s="23" t="s">
        <v>219</v>
      </c>
      <c r="N35" s="23" t="s">
        <v>218</v>
      </c>
      <c r="O35" s="24" t="s">
        <v>219</v>
      </c>
      <c r="P35" s="23" t="s">
        <v>218</v>
      </c>
      <c r="Q35" s="24" t="s">
        <v>219</v>
      </c>
      <c r="R35" s="23" t="s">
        <v>218</v>
      </c>
      <c r="S35" s="24" t="s">
        <v>219</v>
      </c>
      <c r="T35" s="23" t="s">
        <v>218</v>
      </c>
      <c r="U35" s="24" t="s">
        <v>219</v>
      </c>
    </row>
    <row r="36" spans="1:21" ht="6" customHeight="1">
      <c r="A36" s="21"/>
      <c r="B36" s="21"/>
      <c r="C36" s="21"/>
      <c r="D36" s="311"/>
      <c r="E36" s="2"/>
      <c r="F36" s="2"/>
      <c r="G36" s="2"/>
      <c r="H36" s="2"/>
      <c r="I36" s="2"/>
      <c r="J36" s="2"/>
      <c r="K36" s="2"/>
      <c r="L36" s="2"/>
      <c r="M36" s="2"/>
      <c r="N36" s="2"/>
      <c r="O36" s="2"/>
      <c r="P36" s="2"/>
      <c r="Q36" s="2"/>
      <c r="R36" s="2"/>
      <c r="S36" s="2"/>
      <c r="T36" s="2"/>
      <c r="U36" s="2"/>
    </row>
    <row r="37" spans="1:23" ht="21" customHeight="1">
      <c r="A37" s="21"/>
      <c r="B37" s="302" t="s">
        <v>220</v>
      </c>
      <c r="C37" s="21"/>
      <c r="D37" s="312">
        <v>109</v>
      </c>
      <c r="E37" s="306">
        <v>3134</v>
      </c>
      <c r="F37" s="306">
        <v>86</v>
      </c>
      <c r="G37" s="306">
        <v>2559</v>
      </c>
      <c r="H37" s="306">
        <v>129</v>
      </c>
      <c r="I37" s="306">
        <v>4525</v>
      </c>
      <c r="J37" s="306">
        <v>170</v>
      </c>
      <c r="K37" s="306">
        <v>2949</v>
      </c>
      <c r="L37" s="306">
        <v>114</v>
      </c>
      <c r="M37" s="306">
        <v>2540</v>
      </c>
      <c r="N37" s="306">
        <v>115</v>
      </c>
      <c r="O37" s="306">
        <v>2327</v>
      </c>
      <c r="P37" s="306">
        <v>117</v>
      </c>
      <c r="Q37" s="306">
        <v>2722</v>
      </c>
      <c r="R37" s="318" t="s">
        <v>250</v>
      </c>
      <c r="S37" s="318" t="s">
        <v>257</v>
      </c>
      <c r="T37" s="306">
        <v>184</v>
      </c>
      <c r="U37" s="306">
        <v>1855</v>
      </c>
      <c r="V37" s="307"/>
      <c r="W37" s="308"/>
    </row>
    <row r="38" spans="1:23" ht="21" customHeight="1">
      <c r="A38" s="21"/>
      <c r="B38" s="303" t="s">
        <v>221</v>
      </c>
      <c r="C38" s="2"/>
      <c r="D38" s="312">
        <v>1930</v>
      </c>
      <c r="E38" s="306">
        <v>33748</v>
      </c>
      <c r="F38" s="306">
        <v>3932</v>
      </c>
      <c r="G38" s="306">
        <v>55023</v>
      </c>
      <c r="H38" s="306">
        <v>1220</v>
      </c>
      <c r="I38" s="306">
        <v>21024</v>
      </c>
      <c r="J38" s="306">
        <v>1685</v>
      </c>
      <c r="K38" s="306">
        <v>32403</v>
      </c>
      <c r="L38" s="306">
        <v>1072</v>
      </c>
      <c r="M38" s="306">
        <v>19171</v>
      </c>
      <c r="N38" s="306">
        <v>1248</v>
      </c>
      <c r="O38" s="306">
        <v>16729</v>
      </c>
      <c r="P38" s="306">
        <v>2159</v>
      </c>
      <c r="Q38" s="306">
        <v>43252</v>
      </c>
      <c r="R38" s="306">
        <v>2368</v>
      </c>
      <c r="S38" s="306">
        <v>29157</v>
      </c>
      <c r="T38" s="306">
        <v>21</v>
      </c>
      <c r="U38" s="306">
        <v>167</v>
      </c>
      <c r="V38" s="307"/>
      <c r="W38" s="308"/>
    </row>
    <row r="39" spans="1:21" ht="21" customHeight="1">
      <c r="A39" s="16"/>
      <c r="B39" s="16" t="s">
        <v>222</v>
      </c>
      <c r="C39" s="301"/>
      <c r="D39" s="304">
        <f aca="true" t="shared" si="3" ref="D39:U39">SUM(D37:D38)</f>
        <v>2039</v>
      </c>
      <c r="E39" s="305">
        <f t="shared" si="3"/>
        <v>36882</v>
      </c>
      <c r="F39" s="305">
        <f t="shared" si="3"/>
        <v>4018</v>
      </c>
      <c r="G39" s="305">
        <f t="shared" si="3"/>
        <v>57582</v>
      </c>
      <c r="H39" s="305">
        <f t="shared" si="3"/>
        <v>1349</v>
      </c>
      <c r="I39" s="305">
        <f t="shared" si="3"/>
        <v>25549</v>
      </c>
      <c r="J39" s="305">
        <f t="shared" si="3"/>
        <v>1855</v>
      </c>
      <c r="K39" s="305">
        <f t="shared" si="3"/>
        <v>35352</v>
      </c>
      <c r="L39" s="305">
        <f t="shared" si="3"/>
        <v>1186</v>
      </c>
      <c r="M39" s="305">
        <f t="shared" si="3"/>
        <v>21711</v>
      </c>
      <c r="N39" s="305">
        <f t="shared" si="3"/>
        <v>1363</v>
      </c>
      <c r="O39" s="305">
        <f t="shared" si="3"/>
        <v>19056</v>
      </c>
      <c r="P39" s="305">
        <f t="shared" si="3"/>
        <v>2276</v>
      </c>
      <c r="Q39" s="305">
        <f t="shared" si="3"/>
        <v>45974</v>
      </c>
      <c r="R39" s="305">
        <f t="shared" si="3"/>
        <v>2368</v>
      </c>
      <c r="S39" s="305">
        <f t="shared" si="3"/>
        <v>29157</v>
      </c>
      <c r="T39" s="305">
        <f t="shared" si="3"/>
        <v>205</v>
      </c>
      <c r="U39" s="305">
        <f t="shared" si="3"/>
        <v>2022</v>
      </c>
    </row>
    <row r="40" spans="1:21" ht="6" customHeight="1" thickBot="1">
      <c r="A40" s="210"/>
      <c r="B40" s="210"/>
      <c r="C40" s="5"/>
      <c r="D40" s="315"/>
      <c r="E40" s="316"/>
      <c r="F40" s="316"/>
      <c r="G40" s="316"/>
      <c r="H40" s="317"/>
      <c r="I40" s="317"/>
      <c r="J40" s="316"/>
      <c r="K40" s="316"/>
      <c r="L40" s="316"/>
      <c r="M40" s="316"/>
      <c r="N40" s="316"/>
      <c r="O40" s="316"/>
      <c r="P40" s="316"/>
      <c r="Q40" s="316"/>
      <c r="R40" s="316"/>
      <c r="S40" s="316"/>
      <c r="T40" s="316"/>
      <c r="U40" s="316"/>
    </row>
    <row r="41" spans="1:21" ht="17.25" customHeight="1">
      <c r="A41" s="2"/>
      <c r="B41" s="2"/>
      <c r="C41" s="2"/>
      <c r="D41" s="2"/>
      <c r="E41" s="2"/>
      <c r="F41" s="2"/>
      <c r="G41" s="2"/>
      <c r="H41" s="2"/>
      <c r="I41" s="2"/>
      <c r="J41" s="2"/>
      <c r="K41" s="2"/>
      <c r="L41" s="2"/>
      <c r="M41" s="2"/>
      <c r="N41" s="2"/>
      <c r="O41" s="2"/>
      <c r="P41" s="2"/>
      <c r="Q41" s="2"/>
      <c r="R41" s="2"/>
      <c r="S41" s="2"/>
      <c r="T41" s="2"/>
      <c r="U41" s="2"/>
    </row>
    <row r="42" spans="1:21" ht="12" customHeight="1">
      <c r="A42" s="2"/>
      <c r="B42" s="2"/>
      <c r="C42" s="2"/>
      <c r="D42" s="2"/>
      <c r="E42" s="2"/>
      <c r="F42" s="2"/>
      <c r="G42" s="2"/>
      <c r="H42" s="2"/>
      <c r="I42" s="2"/>
      <c r="J42" s="2"/>
      <c r="K42" s="2"/>
      <c r="L42" s="2"/>
      <c r="M42" s="2"/>
      <c r="N42" s="2"/>
      <c r="O42" s="2"/>
      <c r="P42" s="2"/>
      <c r="Q42" s="2"/>
      <c r="R42" s="2"/>
      <c r="S42" s="2"/>
      <c r="T42" s="2"/>
      <c r="U42" s="2"/>
    </row>
    <row r="43" spans="1:21" ht="12" customHeight="1" thickBot="1">
      <c r="A43" s="297"/>
      <c r="B43" s="297"/>
      <c r="C43" s="297"/>
      <c r="D43" s="297"/>
      <c r="E43" s="297"/>
      <c r="F43" s="297"/>
      <c r="G43" s="297"/>
      <c r="H43" s="297"/>
      <c r="I43" s="297"/>
      <c r="J43" s="2"/>
      <c r="K43" s="2"/>
      <c r="L43" s="2"/>
      <c r="M43" s="2"/>
      <c r="N43" s="297"/>
      <c r="O43" s="297"/>
      <c r="P43" s="297"/>
      <c r="Q43" s="297"/>
      <c r="R43" s="297"/>
      <c r="S43" s="297"/>
      <c r="T43" s="297"/>
      <c r="U43" s="297"/>
    </row>
    <row r="44" spans="1:21" ht="15.75" customHeight="1">
      <c r="A44" s="196" t="s">
        <v>208</v>
      </c>
      <c r="B44" s="196"/>
      <c r="C44" s="38"/>
      <c r="D44" s="119" t="s">
        <v>251</v>
      </c>
      <c r="E44" s="187"/>
      <c r="F44" s="118" t="s">
        <v>252</v>
      </c>
      <c r="G44" s="118"/>
      <c r="H44" s="118" t="s">
        <v>253</v>
      </c>
      <c r="I44" s="119"/>
      <c r="J44" s="119" t="s">
        <v>254</v>
      </c>
      <c r="K44" s="187"/>
      <c r="L44" s="187" t="s">
        <v>255</v>
      </c>
      <c r="M44" s="187"/>
      <c r="N44" s="319"/>
      <c r="O44" s="319"/>
      <c r="P44" s="319"/>
      <c r="Q44" s="319"/>
      <c r="R44" s="319"/>
      <c r="S44" s="319"/>
      <c r="T44" s="319"/>
      <c r="U44" s="319"/>
    </row>
    <row r="45" spans="1:21" ht="15.75" customHeight="1">
      <c r="A45" s="216"/>
      <c r="B45" s="216"/>
      <c r="C45" s="40"/>
      <c r="D45" s="23" t="s">
        <v>218</v>
      </c>
      <c r="E45" s="24" t="s">
        <v>219</v>
      </c>
      <c r="F45" s="23" t="s">
        <v>218</v>
      </c>
      <c r="G45" s="24" t="s">
        <v>219</v>
      </c>
      <c r="H45" s="23" t="s">
        <v>218</v>
      </c>
      <c r="I45" s="24" t="s">
        <v>219</v>
      </c>
      <c r="J45" s="23" t="s">
        <v>218</v>
      </c>
      <c r="K45" s="24" t="s">
        <v>219</v>
      </c>
      <c r="L45" s="26" t="s">
        <v>218</v>
      </c>
      <c r="M45" s="24" t="s">
        <v>219</v>
      </c>
      <c r="N45" s="2"/>
      <c r="O45" s="2"/>
      <c r="P45" s="2"/>
      <c r="Q45" s="2"/>
      <c r="R45" s="2"/>
      <c r="S45" s="2"/>
      <c r="T45" s="2"/>
      <c r="U45" s="2"/>
    </row>
    <row r="46" spans="1:21" ht="6" customHeight="1">
      <c r="A46" s="21"/>
      <c r="B46" s="21"/>
      <c r="C46" s="21"/>
      <c r="D46" s="320"/>
      <c r="E46" s="2"/>
      <c r="F46" s="192"/>
      <c r="G46" s="2"/>
      <c r="H46" s="2"/>
      <c r="I46" s="2"/>
      <c r="J46" s="2"/>
      <c r="K46" s="2"/>
      <c r="L46" s="2"/>
      <c r="M46" s="2"/>
      <c r="N46" s="2"/>
      <c r="O46" s="2"/>
      <c r="P46" s="2"/>
      <c r="Q46" s="2"/>
      <c r="R46" s="2"/>
      <c r="S46" s="2"/>
      <c r="T46" s="2"/>
      <c r="U46" s="2"/>
    </row>
    <row r="47" spans="1:23" ht="21" customHeight="1">
      <c r="A47" s="21"/>
      <c r="B47" s="302" t="s">
        <v>220</v>
      </c>
      <c r="C47" s="21"/>
      <c r="D47" s="312">
        <v>46</v>
      </c>
      <c r="E47" s="306">
        <v>1365</v>
      </c>
      <c r="F47" s="306">
        <v>50</v>
      </c>
      <c r="G47" s="306">
        <v>1241</v>
      </c>
      <c r="H47" s="306">
        <v>73</v>
      </c>
      <c r="I47" s="306">
        <v>7198</v>
      </c>
      <c r="J47" s="306">
        <v>57</v>
      </c>
      <c r="K47" s="306">
        <v>2133</v>
      </c>
      <c r="L47" s="306">
        <v>9</v>
      </c>
      <c r="M47" s="306">
        <v>394</v>
      </c>
      <c r="N47" s="306"/>
      <c r="O47" s="306"/>
      <c r="P47" s="306"/>
      <c r="Q47" s="306"/>
      <c r="R47" s="306"/>
      <c r="S47" s="306"/>
      <c r="T47" s="306"/>
      <c r="U47" s="306"/>
      <c r="V47" s="307"/>
      <c r="W47" s="308"/>
    </row>
    <row r="48" spans="1:23" ht="21" customHeight="1">
      <c r="A48" s="21"/>
      <c r="B48" s="303" t="s">
        <v>221</v>
      </c>
      <c r="C48" s="2"/>
      <c r="D48" s="312">
        <v>203</v>
      </c>
      <c r="E48" s="306">
        <v>2703</v>
      </c>
      <c r="F48" s="306">
        <v>406</v>
      </c>
      <c r="G48" s="306">
        <v>3486</v>
      </c>
      <c r="H48" s="306">
        <v>1560</v>
      </c>
      <c r="I48" s="306">
        <v>26767</v>
      </c>
      <c r="J48" s="306">
        <v>564</v>
      </c>
      <c r="K48" s="306">
        <v>13155</v>
      </c>
      <c r="L48" s="306">
        <v>587</v>
      </c>
      <c r="M48" s="306">
        <v>9623</v>
      </c>
      <c r="N48" s="306"/>
      <c r="O48" s="306"/>
      <c r="P48" s="306"/>
      <c r="Q48" s="306"/>
      <c r="R48" s="306"/>
      <c r="S48" s="306"/>
      <c r="T48" s="306"/>
      <c r="U48" s="306"/>
      <c r="V48" s="307"/>
      <c r="W48" s="308"/>
    </row>
    <row r="49" spans="1:21" ht="21" customHeight="1">
      <c r="A49" s="16"/>
      <c r="B49" s="16" t="s">
        <v>222</v>
      </c>
      <c r="C49" s="301"/>
      <c r="D49" s="304">
        <f aca="true" t="shared" si="4" ref="D49:M49">SUM(D47:D48)</f>
        <v>249</v>
      </c>
      <c r="E49" s="305">
        <f t="shared" si="4"/>
        <v>4068</v>
      </c>
      <c r="F49" s="305">
        <f t="shared" si="4"/>
        <v>456</v>
      </c>
      <c r="G49" s="305">
        <f t="shared" si="4"/>
        <v>4727</v>
      </c>
      <c r="H49" s="305">
        <f t="shared" si="4"/>
        <v>1633</v>
      </c>
      <c r="I49" s="305">
        <f t="shared" si="4"/>
        <v>33965</v>
      </c>
      <c r="J49" s="305">
        <f t="shared" si="4"/>
        <v>621</v>
      </c>
      <c r="K49" s="305">
        <f t="shared" si="4"/>
        <v>15288</v>
      </c>
      <c r="L49" s="305">
        <f t="shared" si="4"/>
        <v>596</v>
      </c>
      <c r="M49" s="305">
        <f t="shared" si="4"/>
        <v>10017</v>
      </c>
      <c r="N49" s="321"/>
      <c r="O49" s="321"/>
      <c r="P49" s="321"/>
      <c r="Q49" s="321"/>
      <c r="R49" s="321"/>
      <c r="S49" s="321"/>
      <c r="T49" s="321"/>
      <c r="U49" s="321"/>
    </row>
    <row r="50" spans="1:21" ht="6" customHeight="1" thickBot="1">
      <c r="A50" s="210"/>
      <c r="B50" s="210"/>
      <c r="C50" s="5"/>
      <c r="D50" s="315"/>
      <c r="E50" s="316"/>
      <c r="F50" s="316"/>
      <c r="G50" s="316"/>
      <c r="H50" s="316"/>
      <c r="I50" s="316"/>
      <c r="J50" s="316"/>
      <c r="K50" s="316"/>
      <c r="L50" s="317"/>
      <c r="M50" s="317"/>
      <c r="N50" s="134"/>
      <c r="O50" s="134"/>
      <c r="P50" s="134"/>
      <c r="Q50" s="134"/>
      <c r="R50" s="134"/>
      <c r="S50" s="134"/>
      <c r="T50" s="134"/>
      <c r="U50" s="134"/>
    </row>
    <row r="51" spans="1:21" ht="16.5" customHeight="1">
      <c r="A51" s="7" t="s">
        <v>256</v>
      </c>
      <c r="B51" s="7"/>
      <c r="C51" s="2"/>
      <c r="D51" s="134"/>
      <c r="E51" s="134"/>
      <c r="F51" s="134"/>
      <c r="G51" s="134"/>
      <c r="H51" s="322"/>
      <c r="I51" s="322"/>
      <c r="J51" s="134"/>
      <c r="K51" s="134"/>
      <c r="L51" s="134"/>
      <c r="M51" s="134"/>
      <c r="N51" s="134"/>
      <c r="O51" s="134"/>
      <c r="P51" s="134"/>
      <c r="Q51" s="134"/>
      <c r="R51" s="134"/>
      <c r="S51" s="134"/>
      <c r="T51" s="134"/>
      <c r="U51" s="134"/>
    </row>
    <row r="52" spans="1:13" ht="12.75" customHeight="1">
      <c r="A52" s="1" t="s">
        <v>258</v>
      </c>
      <c r="B52" s="323"/>
      <c r="D52" s="324"/>
      <c r="E52" s="324"/>
      <c r="F52" s="324"/>
      <c r="G52" s="324"/>
      <c r="H52" s="324"/>
      <c r="I52" s="324"/>
      <c r="J52" s="324"/>
      <c r="K52" s="324"/>
      <c r="L52" s="324"/>
      <c r="M52" s="324"/>
    </row>
    <row r="53" ht="13.5">
      <c r="B53" s="323"/>
    </row>
    <row r="54" ht="13.5">
      <c r="B54" s="323"/>
    </row>
    <row r="55" ht="13.5">
      <c r="B55" s="323"/>
    </row>
    <row r="56" ht="13.5">
      <c r="B56" s="323"/>
    </row>
    <row r="57" ht="13.5">
      <c r="B57" s="323"/>
    </row>
    <row r="58" ht="13.5">
      <c r="B58" s="323"/>
    </row>
    <row r="59" ht="13.5">
      <c r="B59" s="323"/>
    </row>
    <row r="60" ht="13.5">
      <c r="B60" s="323"/>
    </row>
    <row r="61" ht="13.5">
      <c r="B61" s="323"/>
    </row>
    <row r="62" ht="13.5">
      <c r="B62" s="323"/>
    </row>
    <row r="63" ht="13.5">
      <c r="B63" s="323"/>
    </row>
    <row r="64" ht="13.5">
      <c r="B64" s="323"/>
    </row>
    <row r="65" ht="13.5">
      <c r="B65" s="323"/>
    </row>
    <row r="66" ht="13.5">
      <c r="B66" s="323"/>
    </row>
    <row r="67" ht="13.5">
      <c r="B67" s="323"/>
    </row>
    <row r="68" ht="13.5">
      <c r="B68" s="323"/>
    </row>
    <row r="69" ht="13.5">
      <c r="B69" s="323"/>
    </row>
    <row r="70" ht="13.5">
      <c r="B70" s="323"/>
    </row>
    <row r="71" ht="13.5">
      <c r="B71" s="323"/>
    </row>
    <row r="72" ht="13.5">
      <c r="B72" s="323"/>
    </row>
    <row r="73" ht="13.5">
      <c r="B73" s="323"/>
    </row>
  </sheetData>
  <mergeCells count="55">
    <mergeCell ref="A1:B1"/>
    <mergeCell ref="P4:Q4"/>
    <mergeCell ref="D4:E4"/>
    <mergeCell ref="H4:I4"/>
    <mergeCell ref="J4:K4"/>
    <mergeCell ref="F4:G4"/>
    <mergeCell ref="A4:C5"/>
    <mergeCell ref="T14:U14"/>
    <mergeCell ref="L4:M4"/>
    <mergeCell ref="N4:O4"/>
    <mergeCell ref="N14:O14"/>
    <mergeCell ref="P14:Q14"/>
    <mergeCell ref="R14:S14"/>
    <mergeCell ref="R4:S4"/>
    <mergeCell ref="T4:U4"/>
    <mergeCell ref="F14:G14"/>
    <mergeCell ref="A2:K2"/>
    <mergeCell ref="L14:M14"/>
    <mergeCell ref="A14:C15"/>
    <mergeCell ref="D14:E14"/>
    <mergeCell ref="H14:I14"/>
    <mergeCell ref="J14:K14"/>
    <mergeCell ref="P24:Q24"/>
    <mergeCell ref="A24:C25"/>
    <mergeCell ref="D24:E24"/>
    <mergeCell ref="F24:G24"/>
    <mergeCell ref="H24:I24"/>
    <mergeCell ref="R24:S24"/>
    <mergeCell ref="T24:U24"/>
    <mergeCell ref="H30:I30"/>
    <mergeCell ref="A34:C35"/>
    <mergeCell ref="J34:K34"/>
    <mergeCell ref="L34:M34"/>
    <mergeCell ref="N34:O34"/>
    <mergeCell ref="J24:K24"/>
    <mergeCell ref="L24:M24"/>
    <mergeCell ref="N24:O24"/>
    <mergeCell ref="P34:Q34"/>
    <mergeCell ref="R34:S34"/>
    <mergeCell ref="T34:U34"/>
    <mergeCell ref="H40:I40"/>
    <mergeCell ref="D34:E34"/>
    <mergeCell ref="A44:C45"/>
    <mergeCell ref="D44:E44"/>
    <mergeCell ref="H34:I34"/>
    <mergeCell ref="F34:G34"/>
    <mergeCell ref="L50:M50"/>
    <mergeCell ref="T44:U44"/>
    <mergeCell ref="F44:G44"/>
    <mergeCell ref="H44:I44"/>
    <mergeCell ref="J44:K44"/>
    <mergeCell ref="L44:M44"/>
    <mergeCell ref="N44:O44"/>
    <mergeCell ref="P44:Q44"/>
    <mergeCell ref="R44:S44"/>
  </mergeCells>
  <printOptions/>
  <pageMargins left="0.6692913385826772" right="0.6692913385826772" top="0.3937007874015748" bottom="0.6692913385826772" header="0.5118110236220472" footer="0.5118110236220472"/>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1:AD30"/>
  <sheetViews>
    <sheetView workbookViewId="0" topLeftCell="A1">
      <selection activeCell="A2" sqref="A2:O2"/>
    </sheetView>
  </sheetViews>
  <sheetFormatPr defaultColWidth="9.00390625" defaultRowHeight="13.5"/>
  <cols>
    <col min="1" max="1" width="3.625" style="1" customWidth="1"/>
    <col min="2" max="2" width="8.50390625" style="1" customWidth="1"/>
    <col min="3" max="3" width="8.625" style="6" customWidth="1"/>
    <col min="4" max="4" width="5.50390625" style="6" customWidth="1"/>
    <col min="5" max="5" width="3.00390625" style="6" customWidth="1"/>
    <col min="6" max="6" width="8.375" style="6" customWidth="1"/>
    <col min="7" max="7" width="3.00390625" style="6" customWidth="1"/>
    <col min="8" max="8" width="5.50390625" style="6" customWidth="1"/>
    <col min="9" max="9" width="8.375" style="6" customWidth="1"/>
    <col min="10" max="10" width="0.5" style="6" customWidth="1"/>
    <col min="11" max="11" width="7.00390625" style="6" customWidth="1"/>
    <col min="12" max="12" width="5.875" style="6" customWidth="1"/>
    <col min="13" max="13" width="1.4921875" style="6" customWidth="1"/>
    <col min="14" max="14" width="7.625" style="6" customWidth="1"/>
    <col min="15" max="15" width="7.125" style="6" customWidth="1"/>
    <col min="16" max="16" width="7.00390625" style="6" customWidth="1"/>
    <col min="17" max="19" width="6.875" style="6" customWidth="1"/>
    <col min="20" max="20" width="8.625" style="6" customWidth="1"/>
    <col min="21" max="21" width="8.75390625" style="6" customWidth="1"/>
    <col min="22" max="22" width="6.875" style="6" customWidth="1"/>
    <col min="23" max="23" width="7.125" style="6" customWidth="1"/>
    <col min="24" max="24" width="8.75390625" style="6" customWidth="1"/>
    <col min="25" max="25" width="6.875" style="6" customWidth="1"/>
    <col min="26" max="26" width="7.125" style="6" customWidth="1"/>
    <col min="27" max="27" width="8.75390625" style="6" customWidth="1"/>
    <col min="28" max="28" width="6.875" style="6" customWidth="1"/>
    <col min="29" max="29" width="7.125" style="6" customWidth="1"/>
  </cols>
  <sheetData>
    <row r="1" spans="1:29" ht="24.75" customHeight="1">
      <c r="A1" s="230"/>
      <c r="B1" s="231"/>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3"/>
    </row>
    <row r="2" spans="1:29" ht="21" customHeight="1">
      <c r="A2" s="234" t="s">
        <v>176</v>
      </c>
      <c r="B2" s="234"/>
      <c r="C2" s="234"/>
      <c r="D2" s="234"/>
      <c r="E2" s="234"/>
      <c r="F2" s="234"/>
      <c r="G2" s="234"/>
      <c r="H2" s="234"/>
      <c r="I2" s="234"/>
      <c r="J2" s="234"/>
      <c r="K2" s="234"/>
      <c r="L2" s="234"/>
      <c r="M2" s="234"/>
      <c r="N2" s="234"/>
      <c r="O2" s="234"/>
      <c r="P2" s="232"/>
      <c r="Q2" s="232"/>
      <c r="R2" s="232"/>
      <c r="S2" s="232"/>
      <c r="T2" s="232"/>
      <c r="U2" s="232"/>
      <c r="V2" s="232"/>
      <c r="W2" s="232"/>
      <c r="X2" s="232"/>
      <c r="Y2" s="232"/>
      <c r="Z2" s="232"/>
      <c r="AA2" s="232"/>
      <c r="AB2" s="232"/>
      <c r="AC2" s="232"/>
    </row>
    <row r="3" spans="1:29" ht="16.5" customHeight="1" thickBot="1">
      <c r="A3" s="231"/>
      <c r="B3" s="231"/>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row>
    <row r="4" spans="1:30" ht="18" customHeight="1">
      <c r="A4" s="235" t="s">
        <v>177</v>
      </c>
      <c r="B4" s="236"/>
      <c r="C4" s="237" t="s">
        <v>178</v>
      </c>
      <c r="D4" s="237"/>
      <c r="E4" s="237"/>
      <c r="F4" s="237"/>
      <c r="G4" s="237"/>
      <c r="H4" s="237"/>
      <c r="I4" s="237"/>
      <c r="J4" s="237"/>
      <c r="K4" s="237"/>
      <c r="L4" s="238" t="s">
        <v>179</v>
      </c>
      <c r="M4" s="239"/>
      <c r="N4" s="239"/>
      <c r="O4" s="239"/>
      <c r="P4" s="239"/>
      <c r="Q4" s="239"/>
      <c r="R4" s="239"/>
      <c r="S4" s="240"/>
      <c r="T4" s="241" t="s">
        <v>180</v>
      </c>
      <c r="U4" s="237" t="s">
        <v>181</v>
      </c>
      <c r="V4" s="237"/>
      <c r="W4" s="237"/>
      <c r="X4" s="237" t="s">
        <v>182</v>
      </c>
      <c r="Y4" s="237"/>
      <c r="Z4" s="237"/>
      <c r="AA4" s="237" t="s">
        <v>183</v>
      </c>
      <c r="AB4" s="237"/>
      <c r="AC4" s="238"/>
      <c r="AD4" s="131"/>
    </row>
    <row r="5" spans="1:30" ht="24" customHeight="1">
      <c r="A5" s="242"/>
      <c r="B5" s="243"/>
      <c r="C5" s="244" t="s">
        <v>184</v>
      </c>
      <c r="D5" s="245" t="s">
        <v>185</v>
      </c>
      <c r="E5" s="245"/>
      <c r="F5" s="246" t="s">
        <v>186</v>
      </c>
      <c r="G5" s="245" t="s">
        <v>187</v>
      </c>
      <c r="H5" s="245"/>
      <c r="I5" s="246" t="s">
        <v>188</v>
      </c>
      <c r="J5" s="245" t="s">
        <v>189</v>
      </c>
      <c r="K5" s="245"/>
      <c r="L5" s="245" t="s">
        <v>190</v>
      </c>
      <c r="M5" s="245"/>
      <c r="N5" s="246" t="s">
        <v>185</v>
      </c>
      <c r="O5" s="246" t="s">
        <v>186</v>
      </c>
      <c r="P5" s="247" t="s">
        <v>187</v>
      </c>
      <c r="Q5" s="248" t="s">
        <v>191</v>
      </c>
      <c r="R5" s="244" t="s">
        <v>192</v>
      </c>
      <c r="S5" s="249" t="s">
        <v>193</v>
      </c>
      <c r="T5" s="249" t="s">
        <v>194</v>
      </c>
      <c r="U5" s="250" t="s">
        <v>195</v>
      </c>
      <c r="V5" s="251" t="s">
        <v>196</v>
      </c>
      <c r="W5" s="244" t="s">
        <v>197</v>
      </c>
      <c r="X5" s="250" t="s">
        <v>195</v>
      </c>
      <c r="Y5" s="251" t="s">
        <v>196</v>
      </c>
      <c r="Z5" s="244" t="s">
        <v>197</v>
      </c>
      <c r="AA5" s="250" t="s">
        <v>195</v>
      </c>
      <c r="AB5" s="251" t="s">
        <v>196</v>
      </c>
      <c r="AC5" s="252" t="s">
        <v>197</v>
      </c>
      <c r="AD5" s="131"/>
    </row>
    <row r="6" spans="1:30" ht="6" customHeight="1">
      <c r="A6" s="253"/>
      <c r="B6" s="254"/>
      <c r="C6" s="255"/>
      <c r="D6" s="256"/>
      <c r="E6" s="256"/>
      <c r="F6" s="257"/>
      <c r="G6" s="256"/>
      <c r="H6" s="256"/>
      <c r="I6" s="257"/>
      <c r="J6" s="256"/>
      <c r="K6" s="256"/>
      <c r="L6" s="256"/>
      <c r="M6" s="256"/>
      <c r="N6" s="257"/>
      <c r="O6" s="257"/>
      <c r="P6" s="257"/>
      <c r="Q6" s="257"/>
      <c r="R6" s="257"/>
      <c r="S6" s="257"/>
      <c r="T6" s="257"/>
      <c r="U6" s="257"/>
      <c r="V6" s="257"/>
      <c r="W6" s="257"/>
      <c r="X6" s="257"/>
      <c r="Y6" s="257"/>
      <c r="Z6" s="257"/>
      <c r="AA6" s="257"/>
      <c r="AB6" s="257"/>
      <c r="AC6" s="257"/>
      <c r="AD6" s="131"/>
    </row>
    <row r="7" spans="1:30" ht="15.75" customHeight="1">
      <c r="A7" s="256" t="s">
        <v>23</v>
      </c>
      <c r="B7" s="258"/>
      <c r="C7" s="259">
        <v>102213</v>
      </c>
      <c r="D7" s="260">
        <v>42995</v>
      </c>
      <c r="E7" s="261"/>
      <c r="F7" s="259">
        <v>1019</v>
      </c>
      <c r="G7" s="260">
        <v>38353</v>
      </c>
      <c r="H7" s="261">
        <v>19846</v>
      </c>
      <c r="I7" s="259">
        <v>19846</v>
      </c>
      <c r="J7" s="260">
        <v>348.849</v>
      </c>
      <c r="K7" s="261"/>
      <c r="L7" s="260">
        <v>23669</v>
      </c>
      <c r="M7" s="261"/>
      <c r="N7" s="259">
        <v>9588</v>
      </c>
      <c r="O7" s="259">
        <v>384</v>
      </c>
      <c r="P7" s="262">
        <v>7726</v>
      </c>
      <c r="Q7" s="262">
        <v>4989</v>
      </c>
      <c r="R7" s="262">
        <v>176.634</v>
      </c>
      <c r="S7" s="262">
        <v>982</v>
      </c>
      <c r="T7" s="262">
        <v>31290</v>
      </c>
      <c r="U7" s="262">
        <v>781.5</v>
      </c>
      <c r="V7" s="263">
        <v>30.3</v>
      </c>
      <c r="W7" s="262">
        <v>1855</v>
      </c>
      <c r="X7" s="262">
        <v>1451.5</v>
      </c>
      <c r="Y7" s="263">
        <v>30.52</v>
      </c>
      <c r="Z7" s="262">
        <v>1343</v>
      </c>
      <c r="AA7" s="262">
        <v>2233</v>
      </c>
      <c r="AB7" s="263">
        <v>30.4</v>
      </c>
      <c r="AC7" s="262">
        <v>3198</v>
      </c>
      <c r="AD7" s="131"/>
    </row>
    <row r="8" spans="1:30" s="13" customFormat="1" ht="15.75" customHeight="1">
      <c r="A8" s="264" t="s">
        <v>142</v>
      </c>
      <c r="B8" s="265"/>
      <c r="C8" s="259">
        <v>186464</v>
      </c>
      <c r="D8" s="260">
        <v>77119</v>
      </c>
      <c r="E8" s="261"/>
      <c r="F8" s="259">
        <v>1114</v>
      </c>
      <c r="G8" s="260">
        <v>73505</v>
      </c>
      <c r="H8" s="261">
        <v>19846</v>
      </c>
      <c r="I8" s="259">
        <v>34726</v>
      </c>
      <c r="J8" s="260">
        <v>594</v>
      </c>
      <c r="K8" s="261"/>
      <c r="L8" s="260">
        <v>58920</v>
      </c>
      <c r="M8" s="261"/>
      <c r="N8" s="259">
        <v>22803</v>
      </c>
      <c r="O8" s="259">
        <v>603</v>
      </c>
      <c r="P8" s="262">
        <v>22800</v>
      </c>
      <c r="Q8" s="262">
        <v>9803</v>
      </c>
      <c r="R8" s="262">
        <v>201</v>
      </c>
      <c r="S8" s="262">
        <v>2911</v>
      </c>
      <c r="T8" s="262">
        <v>26493</v>
      </c>
      <c r="U8" s="262">
        <v>1309</v>
      </c>
      <c r="V8" s="263">
        <v>37.6</v>
      </c>
      <c r="W8" s="262">
        <v>14108</v>
      </c>
      <c r="X8" s="262">
        <v>2339</v>
      </c>
      <c r="Y8" s="263">
        <v>33</v>
      </c>
      <c r="Z8" s="262">
        <v>7616</v>
      </c>
      <c r="AA8" s="262">
        <v>3648</v>
      </c>
      <c r="AB8" s="266">
        <v>37.1</v>
      </c>
      <c r="AC8" s="262">
        <v>21724</v>
      </c>
      <c r="AD8" s="267"/>
    </row>
    <row r="9" spans="1:30" s="13" customFormat="1" ht="15.75" customHeight="1">
      <c r="A9" s="264" t="s">
        <v>143</v>
      </c>
      <c r="B9" s="265"/>
      <c r="C9" s="259">
        <v>171311</v>
      </c>
      <c r="D9" s="260">
        <v>76527</v>
      </c>
      <c r="E9" s="261"/>
      <c r="F9" s="259">
        <v>1183</v>
      </c>
      <c r="G9" s="260">
        <v>73441</v>
      </c>
      <c r="H9" s="261"/>
      <c r="I9" s="259">
        <v>20160</v>
      </c>
      <c r="J9" s="260">
        <v>550.9166666666666</v>
      </c>
      <c r="K9" s="261"/>
      <c r="L9" s="260">
        <v>55158</v>
      </c>
      <c r="M9" s="261"/>
      <c r="N9" s="259">
        <v>22032</v>
      </c>
      <c r="O9" s="259">
        <v>619</v>
      </c>
      <c r="P9" s="262">
        <v>22967</v>
      </c>
      <c r="Q9" s="262">
        <v>8436</v>
      </c>
      <c r="R9" s="262">
        <v>186</v>
      </c>
      <c r="S9" s="262">
        <v>1104</v>
      </c>
      <c r="T9" s="262">
        <v>24092</v>
      </c>
      <c r="U9" s="262">
        <v>1532</v>
      </c>
      <c r="V9" s="263">
        <v>43.84166666666666</v>
      </c>
      <c r="W9" s="262">
        <v>11511</v>
      </c>
      <c r="X9" s="262">
        <v>2244</v>
      </c>
      <c r="Y9" s="263">
        <v>31.425</v>
      </c>
      <c r="Z9" s="262">
        <v>2180</v>
      </c>
      <c r="AA9" s="262">
        <v>3776</v>
      </c>
      <c r="AB9" s="266">
        <v>35.6</v>
      </c>
      <c r="AC9" s="262">
        <v>13691</v>
      </c>
      <c r="AD9" s="267"/>
    </row>
    <row r="10" spans="1:30" s="13" customFormat="1" ht="15.75" customHeight="1">
      <c r="A10" s="264" t="s">
        <v>20</v>
      </c>
      <c r="B10" s="265"/>
      <c r="C10" s="259">
        <v>126586</v>
      </c>
      <c r="D10" s="260">
        <v>57025</v>
      </c>
      <c r="E10" s="261"/>
      <c r="F10" s="259">
        <v>3079</v>
      </c>
      <c r="G10" s="260">
        <v>50462</v>
      </c>
      <c r="H10" s="261"/>
      <c r="I10" s="259">
        <v>16020</v>
      </c>
      <c r="J10" s="260">
        <v>409</v>
      </c>
      <c r="K10" s="261"/>
      <c r="L10" s="260">
        <v>49544</v>
      </c>
      <c r="M10" s="261"/>
      <c r="N10" s="259">
        <v>20249</v>
      </c>
      <c r="O10" s="259">
        <v>607</v>
      </c>
      <c r="P10" s="259">
        <v>20633</v>
      </c>
      <c r="Q10" s="259">
        <v>8055</v>
      </c>
      <c r="R10" s="259">
        <v>163</v>
      </c>
      <c r="S10" s="259">
        <v>0</v>
      </c>
      <c r="T10" s="259">
        <v>19429</v>
      </c>
      <c r="U10" s="259">
        <v>1584</v>
      </c>
      <c r="V10" s="268">
        <v>44.4</v>
      </c>
      <c r="W10" s="259">
        <v>30541</v>
      </c>
      <c r="X10" s="259">
        <v>2419</v>
      </c>
      <c r="Y10" s="268">
        <v>33.4</v>
      </c>
      <c r="Z10" s="259">
        <v>7360</v>
      </c>
      <c r="AA10" s="269">
        <v>4003</v>
      </c>
      <c r="AB10" s="266">
        <v>38.9</v>
      </c>
      <c r="AC10" s="259">
        <v>37901</v>
      </c>
      <c r="AD10" s="267"/>
    </row>
    <row r="11" spans="1:30" s="14" customFormat="1" ht="15.75" customHeight="1">
      <c r="A11" s="270" t="s">
        <v>152</v>
      </c>
      <c r="B11" s="271"/>
      <c r="C11" s="272">
        <f>SUM(C13:C24)</f>
        <v>140762</v>
      </c>
      <c r="D11" s="273">
        <f>SUM(D13:E24)</f>
        <v>62162</v>
      </c>
      <c r="E11" s="274"/>
      <c r="F11" s="272">
        <f>SUM(F13:F24)</f>
        <v>2348</v>
      </c>
      <c r="G11" s="273">
        <f>SUM(G13:H24)</f>
        <v>58003</v>
      </c>
      <c r="H11" s="274"/>
      <c r="I11" s="272">
        <f>SUM(I13:I24)</f>
        <v>18249</v>
      </c>
      <c r="J11" s="273">
        <f>AVERAGE(J13:K24)</f>
        <v>455.6926350601894</v>
      </c>
      <c r="K11" s="274"/>
      <c r="L11" s="273">
        <f>SUM(L13:M24)</f>
        <v>42642</v>
      </c>
      <c r="M11" s="274"/>
      <c r="N11" s="272">
        <f>SUM(N13:N24)</f>
        <v>16954</v>
      </c>
      <c r="O11" s="272">
        <f>SUM(O13:O24)</f>
        <v>433</v>
      </c>
      <c r="P11" s="272">
        <f>SUM(P13:P24)</f>
        <v>17908</v>
      </c>
      <c r="Q11" s="272">
        <f>SUM(Q13:Q24)</f>
        <v>7347</v>
      </c>
      <c r="R11" s="272">
        <f>AVERAGE(R13:R24)</f>
        <v>141.76727285864968</v>
      </c>
      <c r="S11" s="272">
        <f>SUM(S13:S24)</f>
        <v>0</v>
      </c>
      <c r="T11" s="272">
        <f>SUM(T13:T24)</f>
        <v>17277</v>
      </c>
      <c r="U11" s="275">
        <v>1704</v>
      </c>
      <c r="V11" s="276">
        <f>AVERAGE(V13:V24)</f>
        <v>46.150000000000006</v>
      </c>
      <c r="W11" s="272">
        <f>SUM(W13:W24)</f>
        <v>20499</v>
      </c>
      <c r="X11" s="275">
        <f>SUM(X13:X24)</f>
        <v>2384.5</v>
      </c>
      <c r="Y11" s="276">
        <f>AVERAGE(Y13:Y24)</f>
        <v>30.825</v>
      </c>
      <c r="Z11" s="272">
        <f>SUM(Z13:Z24)</f>
        <v>7748</v>
      </c>
      <c r="AA11" s="275">
        <f>SUM(AA13:AA24)</f>
        <v>4088.5</v>
      </c>
      <c r="AB11" s="276">
        <f>AVERAGE(AB13:AB24)</f>
        <v>38.4875</v>
      </c>
      <c r="AC11" s="272">
        <f>SUM(AC13:AC24)</f>
        <v>28247</v>
      </c>
      <c r="AD11" s="277"/>
    </row>
    <row r="12" spans="1:30" ht="6" customHeight="1">
      <c r="A12" s="278"/>
      <c r="B12" s="279"/>
      <c r="C12" s="259"/>
      <c r="D12" s="260"/>
      <c r="E12" s="260"/>
      <c r="F12" s="259"/>
      <c r="G12" s="260"/>
      <c r="H12" s="260"/>
      <c r="I12" s="259"/>
      <c r="J12" s="260"/>
      <c r="K12" s="260"/>
      <c r="L12" s="260"/>
      <c r="M12" s="260"/>
      <c r="N12" s="280"/>
      <c r="O12" s="280"/>
      <c r="P12" s="259"/>
      <c r="Q12" s="259"/>
      <c r="R12" s="259"/>
      <c r="S12" s="259"/>
      <c r="T12" s="259"/>
      <c r="U12" s="259"/>
      <c r="V12" s="268"/>
      <c r="W12" s="259"/>
      <c r="X12" s="259"/>
      <c r="Y12" s="268"/>
      <c r="Z12" s="259"/>
      <c r="AA12" s="259"/>
      <c r="AB12" s="281"/>
      <c r="AC12" s="259"/>
      <c r="AD12" s="131"/>
    </row>
    <row r="13" spans="1:30" ht="15" customHeight="1">
      <c r="A13" s="232" t="s">
        <v>152</v>
      </c>
      <c r="B13" s="279" t="s">
        <v>1</v>
      </c>
      <c r="C13" s="259">
        <f>SUM(D13:I13)</f>
        <v>4762</v>
      </c>
      <c r="D13" s="260">
        <v>1882</v>
      </c>
      <c r="E13" s="261"/>
      <c r="F13" s="259">
        <v>78</v>
      </c>
      <c r="G13" s="260">
        <v>2316</v>
      </c>
      <c r="H13" s="261"/>
      <c r="I13" s="259">
        <v>486</v>
      </c>
      <c r="J13" s="260">
        <f>SUM(D13:I13)/25</f>
        <v>190.48</v>
      </c>
      <c r="K13" s="261"/>
      <c r="L13" s="260">
        <f>N13+O13+P13+Q13+S13</f>
        <v>2072</v>
      </c>
      <c r="M13" s="261"/>
      <c r="N13" s="259">
        <v>860</v>
      </c>
      <c r="O13" s="259">
        <v>58</v>
      </c>
      <c r="P13" s="259">
        <v>1025</v>
      </c>
      <c r="Q13" s="259">
        <v>129</v>
      </c>
      <c r="R13" s="259">
        <f>(N13+O13+P13+Q13)/25</f>
        <v>82.88</v>
      </c>
      <c r="S13" s="259">
        <v>0</v>
      </c>
      <c r="T13" s="259">
        <v>471</v>
      </c>
      <c r="U13" s="282">
        <v>94.5</v>
      </c>
      <c r="V13" s="268">
        <v>31.7</v>
      </c>
      <c r="W13" s="259">
        <v>1260</v>
      </c>
      <c r="X13" s="282">
        <v>114</v>
      </c>
      <c r="Y13" s="268">
        <v>19</v>
      </c>
      <c r="Z13" s="259">
        <v>357</v>
      </c>
      <c r="AA13" s="282">
        <f>U13+X13</f>
        <v>208.5</v>
      </c>
      <c r="AB13" s="281">
        <f>AVERAGE(V13,Y13)</f>
        <v>25.35</v>
      </c>
      <c r="AC13" s="259">
        <f>W13+Z13</f>
        <v>1617</v>
      </c>
      <c r="AD13" s="131"/>
    </row>
    <row r="14" spans="1:30" ht="15" customHeight="1">
      <c r="A14" s="232"/>
      <c r="B14" s="279" t="s">
        <v>11</v>
      </c>
      <c r="C14" s="259">
        <f aca="true" t="shared" si="0" ref="C14:C23">SUM(D14:I14)</f>
        <v>9141</v>
      </c>
      <c r="D14" s="260">
        <v>4094</v>
      </c>
      <c r="E14" s="261"/>
      <c r="F14" s="259">
        <v>103</v>
      </c>
      <c r="G14" s="260">
        <v>3838</v>
      </c>
      <c r="H14" s="261"/>
      <c r="I14" s="259">
        <v>1106</v>
      </c>
      <c r="J14" s="260">
        <f>SUM(D14:I14)/27</f>
        <v>338.55555555555554</v>
      </c>
      <c r="K14" s="261"/>
      <c r="L14" s="260">
        <f aca="true" t="shared" si="1" ref="L14:L24">N14+O14+P14+Q14+S14</f>
        <v>3754</v>
      </c>
      <c r="M14" s="261"/>
      <c r="N14" s="259">
        <v>1735</v>
      </c>
      <c r="O14" s="259">
        <v>55</v>
      </c>
      <c r="P14" s="259">
        <v>1580</v>
      </c>
      <c r="Q14" s="259">
        <v>384</v>
      </c>
      <c r="R14" s="259">
        <f>(N14+O14+P14+Q14)/27</f>
        <v>139.03703703703704</v>
      </c>
      <c r="S14" s="259">
        <v>0</v>
      </c>
      <c r="T14" s="259">
        <v>504</v>
      </c>
      <c r="U14" s="282">
        <v>81.5</v>
      </c>
      <c r="V14" s="268">
        <v>25.3</v>
      </c>
      <c r="W14" s="259">
        <v>914</v>
      </c>
      <c r="X14" s="282">
        <v>114.5</v>
      </c>
      <c r="Y14" s="268">
        <v>17.7</v>
      </c>
      <c r="Z14" s="259">
        <v>325</v>
      </c>
      <c r="AA14" s="282">
        <f aca="true" t="shared" si="2" ref="AA14:AA24">U14+X14</f>
        <v>196</v>
      </c>
      <c r="AB14" s="281">
        <f aca="true" t="shared" si="3" ref="AB14:AB24">AVERAGE(V14,Y14)</f>
        <v>21.5</v>
      </c>
      <c r="AC14" s="259">
        <f aca="true" t="shared" si="4" ref="AC14:AC24">W14+Z14</f>
        <v>1239</v>
      </c>
      <c r="AD14" s="131"/>
    </row>
    <row r="15" spans="1:30" ht="15" customHeight="1">
      <c r="A15" s="232"/>
      <c r="B15" s="279" t="s">
        <v>144</v>
      </c>
      <c r="C15" s="259">
        <f t="shared" si="0"/>
        <v>7203</v>
      </c>
      <c r="D15" s="260">
        <v>2223</v>
      </c>
      <c r="E15" s="261"/>
      <c r="F15" s="259">
        <v>27</v>
      </c>
      <c r="G15" s="260">
        <v>2174</v>
      </c>
      <c r="H15" s="261"/>
      <c r="I15" s="259">
        <v>2779</v>
      </c>
      <c r="J15" s="260">
        <f>SUM(D15:I15)/24</f>
        <v>300.125</v>
      </c>
      <c r="K15" s="261"/>
      <c r="L15" s="260">
        <f t="shared" si="1"/>
        <v>4348</v>
      </c>
      <c r="M15" s="261"/>
      <c r="N15" s="259">
        <v>1110</v>
      </c>
      <c r="O15" s="259">
        <v>13</v>
      </c>
      <c r="P15" s="259">
        <v>943</v>
      </c>
      <c r="Q15" s="259">
        <v>2282</v>
      </c>
      <c r="R15" s="259">
        <f>(N15+O15+P15+Q15)/24</f>
        <v>181.16666666666666</v>
      </c>
      <c r="S15" s="259">
        <v>0</v>
      </c>
      <c r="T15" s="259">
        <v>663</v>
      </c>
      <c r="U15" s="282">
        <v>119</v>
      </c>
      <c r="V15" s="268">
        <v>41.7</v>
      </c>
      <c r="W15" s="259">
        <v>799</v>
      </c>
      <c r="X15" s="282">
        <v>77.5</v>
      </c>
      <c r="Y15" s="268">
        <v>13.5</v>
      </c>
      <c r="Z15" s="259">
        <v>165</v>
      </c>
      <c r="AA15" s="282">
        <f t="shared" si="2"/>
        <v>196.5</v>
      </c>
      <c r="AB15" s="281">
        <f t="shared" si="3"/>
        <v>27.6</v>
      </c>
      <c r="AC15" s="259">
        <f t="shared" si="4"/>
        <v>964</v>
      </c>
      <c r="AD15" s="131"/>
    </row>
    <row r="16" spans="1:30" ht="15" customHeight="1">
      <c r="A16" s="232"/>
      <c r="B16" s="279" t="s">
        <v>145</v>
      </c>
      <c r="C16" s="259">
        <f t="shared" si="0"/>
        <v>13953</v>
      </c>
      <c r="D16" s="260">
        <v>5969</v>
      </c>
      <c r="E16" s="261"/>
      <c r="F16" s="259">
        <v>225</v>
      </c>
      <c r="G16" s="260">
        <v>5148</v>
      </c>
      <c r="H16" s="261"/>
      <c r="I16" s="259">
        <v>2611</v>
      </c>
      <c r="J16" s="260">
        <f>SUM(D16:I16)/26</f>
        <v>536.6538461538462</v>
      </c>
      <c r="K16" s="261"/>
      <c r="L16" s="260">
        <f t="shared" si="1"/>
        <v>4710</v>
      </c>
      <c r="M16" s="261"/>
      <c r="N16" s="259">
        <v>1819</v>
      </c>
      <c r="O16" s="259">
        <v>48</v>
      </c>
      <c r="P16" s="259">
        <v>1398</v>
      </c>
      <c r="Q16" s="259">
        <v>1445</v>
      </c>
      <c r="R16" s="259">
        <f>(N16+O16+P16+Q16)/26</f>
        <v>181.15384615384616</v>
      </c>
      <c r="S16" s="259">
        <v>0</v>
      </c>
      <c r="T16" s="259">
        <v>457</v>
      </c>
      <c r="U16" s="282">
        <v>234</v>
      </c>
      <c r="V16" s="268">
        <v>72.2</v>
      </c>
      <c r="W16" s="259">
        <v>365</v>
      </c>
      <c r="X16" s="282">
        <v>404.5</v>
      </c>
      <c r="Y16" s="268">
        <v>62.4</v>
      </c>
      <c r="Z16" s="259">
        <v>66</v>
      </c>
      <c r="AA16" s="282">
        <f t="shared" si="2"/>
        <v>638.5</v>
      </c>
      <c r="AB16" s="281">
        <f t="shared" si="3"/>
        <v>67.3</v>
      </c>
      <c r="AC16" s="259">
        <f t="shared" si="4"/>
        <v>431</v>
      </c>
      <c r="AD16" s="131"/>
    </row>
    <row r="17" spans="1:30" ht="15" customHeight="1">
      <c r="A17" s="232"/>
      <c r="B17" s="279" t="s">
        <v>146</v>
      </c>
      <c r="C17" s="259">
        <f t="shared" si="0"/>
        <v>67644</v>
      </c>
      <c r="D17" s="260">
        <v>33484</v>
      </c>
      <c r="E17" s="261"/>
      <c r="F17" s="259">
        <v>1594</v>
      </c>
      <c r="G17" s="260">
        <v>26571</v>
      </c>
      <c r="H17" s="261"/>
      <c r="I17" s="259">
        <v>5995</v>
      </c>
      <c r="J17" s="260">
        <f>SUM(D17:I17)/27</f>
        <v>2505.3333333333335</v>
      </c>
      <c r="K17" s="261"/>
      <c r="L17" s="260">
        <f t="shared" si="1"/>
        <v>9619</v>
      </c>
      <c r="M17" s="261"/>
      <c r="N17" s="259">
        <v>4606</v>
      </c>
      <c r="O17" s="259">
        <v>100</v>
      </c>
      <c r="P17" s="259">
        <v>4116</v>
      </c>
      <c r="Q17" s="259">
        <v>797</v>
      </c>
      <c r="R17" s="259">
        <f>(N17+O17+P17+Q17)/27</f>
        <v>356.25925925925924</v>
      </c>
      <c r="S17" s="259">
        <v>0</v>
      </c>
      <c r="T17" s="259">
        <v>679</v>
      </c>
      <c r="U17" s="282">
        <v>360</v>
      </c>
      <c r="V17" s="268">
        <v>100</v>
      </c>
      <c r="W17" s="259">
        <v>0</v>
      </c>
      <c r="X17" s="282">
        <v>720</v>
      </c>
      <c r="Y17" s="268">
        <v>100</v>
      </c>
      <c r="Z17" s="259">
        <v>0</v>
      </c>
      <c r="AA17" s="268">
        <f t="shared" si="2"/>
        <v>1080</v>
      </c>
      <c r="AB17" s="281">
        <f t="shared" si="3"/>
        <v>100</v>
      </c>
      <c r="AC17" s="259">
        <f t="shared" si="4"/>
        <v>0</v>
      </c>
      <c r="AD17" s="131"/>
    </row>
    <row r="18" spans="1:30" ht="15" customHeight="1">
      <c r="A18" s="232"/>
      <c r="B18" s="279" t="s">
        <v>147</v>
      </c>
      <c r="C18" s="259">
        <f t="shared" si="0"/>
        <v>5222</v>
      </c>
      <c r="D18" s="260">
        <v>2325</v>
      </c>
      <c r="E18" s="261"/>
      <c r="F18" s="259">
        <v>32</v>
      </c>
      <c r="G18" s="260">
        <v>2251</v>
      </c>
      <c r="H18" s="261"/>
      <c r="I18" s="259">
        <v>614</v>
      </c>
      <c r="J18" s="260">
        <f>SUM(D18:I18)/25</f>
        <v>208.88</v>
      </c>
      <c r="K18" s="261"/>
      <c r="L18" s="260">
        <f t="shared" si="1"/>
        <v>2820</v>
      </c>
      <c r="M18" s="261"/>
      <c r="N18" s="259">
        <v>1240</v>
      </c>
      <c r="O18" s="259">
        <v>19</v>
      </c>
      <c r="P18" s="259">
        <v>1241</v>
      </c>
      <c r="Q18" s="259">
        <v>320</v>
      </c>
      <c r="R18" s="259">
        <f>(N18+O18+P18+Q18)/25</f>
        <v>112.8</v>
      </c>
      <c r="S18" s="259">
        <v>0</v>
      </c>
      <c r="T18" s="259">
        <v>3922</v>
      </c>
      <c r="U18" s="282">
        <v>246</v>
      </c>
      <c r="V18" s="268">
        <v>82</v>
      </c>
      <c r="W18" s="259">
        <v>1473</v>
      </c>
      <c r="X18" s="282">
        <v>102</v>
      </c>
      <c r="Y18" s="268">
        <v>17</v>
      </c>
      <c r="Z18" s="259">
        <v>275</v>
      </c>
      <c r="AA18" s="282">
        <f t="shared" si="2"/>
        <v>348</v>
      </c>
      <c r="AB18" s="281">
        <f t="shared" si="3"/>
        <v>49.5</v>
      </c>
      <c r="AC18" s="259">
        <f t="shared" si="4"/>
        <v>1748</v>
      </c>
      <c r="AD18" s="131"/>
    </row>
    <row r="19" spans="1:30" ht="15" customHeight="1">
      <c r="A19" s="232"/>
      <c r="B19" s="279" t="s">
        <v>12</v>
      </c>
      <c r="C19" s="259">
        <f t="shared" si="0"/>
        <v>5815</v>
      </c>
      <c r="D19" s="260">
        <v>1871</v>
      </c>
      <c r="E19" s="261"/>
      <c r="F19" s="259">
        <v>35</v>
      </c>
      <c r="G19" s="260">
        <v>3175</v>
      </c>
      <c r="H19" s="261"/>
      <c r="I19" s="259">
        <v>734</v>
      </c>
      <c r="J19" s="260">
        <f>SUM(D19:I19)/26</f>
        <v>223.65384615384616</v>
      </c>
      <c r="K19" s="261"/>
      <c r="L19" s="260">
        <f t="shared" si="1"/>
        <v>3091</v>
      </c>
      <c r="M19" s="261"/>
      <c r="N19" s="259">
        <v>909</v>
      </c>
      <c r="O19" s="259">
        <v>13</v>
      </c>
      <c r="P19" s="259">
        <v>1935</v>
      </c>
      <c r="Q19" s="259">
        <v>234</v>
      </c>
      <c r="R19" s="259">
        <f>(N19+O19+P19+Q19)/26</f>
        <v>118.88461538461539</v>
      </c>
      <c r="S19" s="259">
        <v>0</v>
      </c>
      <c r="T19" s="259">
        <v>608</v>
      </c>
      <c r="U19" s="282">
        <v>118.5</v>
      </c>
      <c r="V19" s="268">
        <v>38</v>
      </c>
      <c r="W19" s="259">
        <v>8198</v>
      </c>
      <c r="X19" s="282">
        <v>140</v>
      </c>
      <c r="Y19" s="268">
        <v>22.4</v>
      </c>
      <c r="Z19" s="259">
        <v>2060</v>
      </c>
      <c r="AA19" s="282">
        <f t="shared" si="2"/>
        <v>258.5</v>
      </c>
      <c r="AB19" s="281">
        <f t="shared" si="3"/>
        <v>30.2</v>
      </c>
      <c r="AC19" s="259">
        <f t="shared" si="4"/>
        <v>10258</v>
      </c>
      <c r="AD19" s="131"/>
    </row>
    <row r="20" spans="1:30" ht="15" customHeight="1">
      <c r="A20" s="232"/>
      <c r="B20" s="279" t="s">
        <v>148</v>
      </c>
      <c r="C20" s="259">
        <f t="shared" si="0"/>
        <v>5211</v>
      </c>
      <c r="D20" s="260">
        <v>1812</v>
      </c>
      <c r="E20" s="261"/>
      <c r="F20" s="259">
        <v>34</v>
      </c>
      <c r="G20" s="260">
        <v>2922</v>
      </c>
      <c r="H20" s="261"/>
      <c r="I20" s="259">
        <v>443</v>
      </c>
      <c r="J20" s="260">
        <f>SUM(D20:I20)/23</f>
        <v>226.56521739130434</v>
      </c>
      <c r="K20" s="261"/>
      <c r="L20" s="260">
        <f t="shared" si="1"/>
        <v>2589</v>
      </c>
      <c r="M20" s="261"/>
      <c r="N20" s="259">
        <v>897</v>
      </c>
      <c r="O20" s="259">
        <v>13</v>
      </c>
      <c r="P20" s="259">
        <v>1493</v>
      </c>
      <c r="Q20" s="259">
        <v>186</v>
      </c>
      <c r="R20" s="259">
        <f>(N20+O20+P20+Q20)/23</f>
        <v>112.56521739130434</v>
      </c>
      <c r="S20" s="259">
        <v>0</v>
      </c>
      <c r="T20" s="259">
        <v>422</v>
      </c>
      <c r="U20" s="282">
        <v>101</v>
      </c>
      <c r="V20" s="268">
        <v>36.6</v>
      </c>
      <c r="W20" s="259">
        <v>888</v>
      </c>
      <c r="X20" s="282">
        <v>94</v>
      </c>
      <c r="Y20" s="268">
        <v>17</v>
      </c>
      <c r="Z20" s="259">
        <v>280</v>
      </c>
      <c r="AA20" s="282">
        <f t="shared" si="2"/>
        <v>195</v>
      </c>
      <c r="AB20" s="281">
        <f t="shared" si="3"/>
        <v>26.8</v>
      </c>
      <c r="AC20" s="259">
        <f t="shared" si="4"/>
        <v>1168</v>
      </c>
      <c r="AD20" s="131"/>
    </row>
    <row r="21" spans="1:30" ht="15" customHeight="1">
      <c r="A21" s="232"/>
      <c r="B21" s="279" t="s">
        <v>149</v>
      </c>
      <c r="C21" s="259">
        <f t="shared" si="0"/>
        <v>3184</v>
      </c>
      <c r="D21" s="260">
        <v>1221</v>
      </c>
      <c r="E21" s="261"/>
      <c r="F21" s="259">
        <v>40</v>
      </c>
      <c r="G21" s="260">
        <v>1537</v>
      </c>
      <c r="H21" s="261"/>
      <c r="I21" s="259">
        <v>386</v>
      </c>
      <c r="J21" s="260">
        <f>SUM(D21:I21)/22</f>
        <v>144.72727272727272</v>
      </c>
      <c r="K21" s="261"/>
      <c r="L21" s="260">
        <f t="shared" si="1"/>
        <v>1342</v>
      </c>
      <c r="M21" s="261"/>
      <c r="N21" s="259">
        <v>541</v>
      </c>
      <c r="O21" s="259">
        <v>26</v>
      </c>
      <c r="P21" s="259">
        <v>687</v>
      </c>
      <c r="Q21" s="259">
        <v>88</v>
      </c>
      <c r="R21" s="259">
        <f>(N21+O21+P21+Q21)/22</f>
        <v>61</v>
      </c>
      <c r="S21" s="259">
        <v>0</v>
      </c>
      <c r="T21" s="259">
        <v>6363</v>
      </c>
      <c r="U21" s="282">
        <v>115</v>
      </c>
      <c r="V21" s="268">
        <v>43.6</v>
      </c>
      <c r="W21" s="259">
        <v>3735</v>
      </c>
      <c r="X21" s="282">
        <v>200.5</v>
      </c>
      <c r="Y21" s="268">
        <v>38</v>
      </c>
      <c r="Z21" s="259">
        <v>2528</v>
      </c>
      <c r="AA21" s="282">
        <f t="shared" si="2"/>
        <v>315.5</v>
      </c>
      <c r="AB21" s="281">
        <f t="shared" si="3"/>
        <v>40.8</v>
      </c>
      <c r="AC21" s="259">
        <f t="shared" si="4"/>
        <v>6263</v>
      </c>
      <c r="AD21" s="131"/>
    </row>
    <row r="22" spans="1:30" ht="15" customHeight="1">
      <c r="A22" s="232" t="s">
        <v>111</v>
      </c>
      <c r="B22" s="279" t="s">
        <v>2</v>
      </c>
      <c r="C22" s="259">
        <f t="shared" si="0"/>
        <v>4236</v>
      </c>
      <c r="D22" s="260">
        <v>1824</v>
      </c>
      <c r="E22" s="261"/>
      <c r="F22" s="259">
        <v>22</v>
      </c>
      <c r="G22" s="260">
        <v>1716</v>
      </c>
      <c r="H22" s="261"/>
      <c r="I22" s="259">
        <v>674</v>
      </c>
      <c r="J22" s="260">
        <f>SUM(D22:I22)/23</f>
        <v>184.17391304347825</v>
      </c>
      <c r="K22" s="261"/>
      <c r="L22" s="260">
        <f t="shared" si="1"/>
        <v>1813</v>
      </c>
      <c r="M22" s="261"/>
      <c r="N22" s="259">
        <v>801</v>
      </c>
      <c r="O22" s="259">
        <v>14</v>
      </c>
      <c r="P22" s="259">
        <v>769</v>
      </c>
      <c r="Q22" s="259">
        <v>229</v>
      </c>
      <c r="R22" s="259">
        <f>(N22+O22+P22+Q22)/23</f>
        <v>78.82608695652173</v>
      </c>
      <c r="S22" s="259">
        <v>0</v>
      </c>
      <c r="T22" s="259">
        <v>336</v>
      </c>
      <c r="U22" s="282">
        <v>57.5</v>
      </c>
      <c r="V22" s="268">
        <v>20.8</v>
      </c>
      <c r="W22" s="259">
        <v>812</v>
      </c>
      <c r="X22" s="282">
        <v>186</v>
      </c>
      <c r="Y22" s="268">
        <v>33.7</v>
      </c>
      <c r="Z22" s="259">
        <v>527</v>
      </c>
      <c r="AA22" s="282">
        <f t="shared" si="2"/>
        <v>243.5</v>
      </c>
      <c r="AB22" s="281">
        <f t="shared" si="3"/>
        <v>27.25</v>
      </c>
      <c r="AC22" s="259">
        <f t="shared" si="4"/>
        <v>1339</v>
      </c>
      <c r="AD22" s="131"/>
    </row>
    <row r="23" spans="1:30" ht="15" customHeight="1">
      <c r="A23" s="278"/>
      <c r="B23" s="279" t="s">
        <v>13</v>
      </c>
      <c r="C23" s="259">
        <f t="shared" si="0"/>
        <v>6146</v>
      </c>
      <c r="D23" s="260">
        <v>2367</v>
      </c>
      <c r="E23" s="261"/>
      <c r="F23" s="259">
        <v>53</v>
      </c>
      <c r="G23" s="260">
        <v>2618</v>
      </c>
      <c r="H23" s="261"/>
      <c r="I23" s="259">
        <v>1108</v>
      </c>
      <c r="J23" s="260">
        <f>SUM(D23:I23)/22</f>
        <v>279.3636363636364</v>
      </c>
      <c r="K23" s="261"/>
      <c r="L23" s="260">
        <f t="shared" si="1"/>
        <v>3167</v>
      </c>
      <c r="M23" s="261"/>
      <c r="N23" s="259">
        <v>1100</v>
      </c>
      <c r="O23" s="259">
        <v>23</v>
      </c>
      <c r="P23" s="259">
        <v>1358</v>
      </c>
      <c r="Q23" s="259">
        <v>686</v>
      </c>
      <c r="R23" s="259">
        <f>(N23+O23+P23+Q23)/22</f>
        <v>143.95454545454547</v>
      </c>
      <c r="S23" s="259">
        <v>0</v>
      </c>
      <c r="T23" s="259">
        <v>2464</v>
      </c>
      <c r="U23" s="282">
        <v>63</v>
      </c>
      <c r="V23" s="268">
        <v>23.9</v>
      </c>
      <c r="W23" s="259">
        <v>940</v>
      </c>
      <c r="X23" s="282">
        <v>133.5</v>
      </c>
      <c r="Y23" s="268">
        <v>25.4</v>
      </c>
      <c r="Z23" s="259">
        <v>815</v>
      </c>
      <c r="AA23" s="282">
        <f t="shared" si="2"/>
        <v>196.5</v>
      </c>
      <c r="AB23" s="281">
        <f t="shared" si="3"/>
        <v>24.65</v>
      </c>
      <c r="AC23" s="259">
        <f t="shared" si="4"/>
        <v>1755</v>
      </c>
      <c r="AD23" s="131"/>
    </row>
    <row r="24" spans="1:30" ht="15" customHeight="1">
      <c r="A24" s="257"/>
      <c r="B24" s="279" t="s">
        <v>150</v>
      </c>
      <c r="C24" s="259">
        <f>SUM(D24:I24)</f>
        <v>8245</v>
      </c>
      <c r="D24" s="260">
        <v>3090</v>
      </c>
      <c r="E24" s="261"/>
      <c r="F24" s="259">
        <v>105</v>
      </c>
      <c r="G24" s="260">
        <v>3737</v>
      </c>
      <c r="H24" s="261"/>
      <c r="I24" s="259">
        <v>1313</v>
      </c>
      <c r="J24" s="260">
        <f>SUM(D24:I24)/25</f>
        <v>329.8</v>
      </c>
      <c r="K24" s="261"/>
      <c r="L24" s="260">
        <f t="shared" si="1"/>
        <v>3317</v>
      </c>
      <c r="M24" s="261"/>
      <c r="N24" s="259">
        <v>1336</v>
      </c>
      <c r="O24" s="259">
        <v>51</v>
      </c>
      <c r="P24" s="259">
        <v>1363</v>
      </c>
      <c r="Q24" s="259">
        <v>567</v>
      </c>
      <c r="R24" s="259">
        <f>(N24+O24+P24+Q24)/25</f>
        <v>132.68</v>
      </c>
      <c r="S24" s="259">
        <v>0</v>
      </c>
      <c r="T24" s="259">
        <v>388</v>
      </c>
      <c r="U24" s="282">
        <v>114</v>
      </c>
      <c r="V24" s="268">
        <v>38</v>
      </c>
      <c r="W24" s="259">
        <v>1115</v>
      </c>
      <c r="X24" s="282">
        <v>98</v>
      </c>
      <c r="Y24" s="268">
        <v>3.8</v>
      </c>
      <c r="Z24" s="259">
        <v>350</v>
      </c>
      <c r="AA24" s="282">
        <f t="shared" si="2"/>
        <v>212</v>
      </c>
      <c r="AB24" s="281">
        <f t="shared" si="3"/>
        <v>20.9</v>
      </c>
      <c r="AC24" s="259">
        <f t="shared" si="4"/>
        <v>1465</v>
      </c>
      <c r="AD24" s="131"/>
    </row>
    <row r="25" spans="1:30" ht="6" customHeight="1" thickBot="1">
      <c r="A25" s="283"/>
      <c r="B25" s="284"/>
      <c r="C25" s="285"/>
      <c r="D25" s="286"/>
      <c r="E25" s="286"/>
      <c r="F25" s="287"/>
      <c r="G25" s="286"/>
      <c r="H25" s="286"/>
      <c r="I25" s="288"/>
      <c r="J25" s="286"/>
      <c r="K25" s="286"/>
      <c r="L25" s="286"/>
      <c r="M25" s="286"/>
      <c r="N25" s="288"/>
      <c r="O25" s="288"/>
      <c r="P25" s="288"/>
      <c r="Q25" s="288"/>
      <c r="R25" s="288"/>
      <c r="S25" s="288"/>
      <c r="T25" s="288"/>
      <c r="U25" s="288"/>
      <c r="V25" s="288"/>
      <c r="W25" s="287"/>
      <c r="X25" s="287"/>
      <c r="Y25" s="288"/>
      <c r="Z25" s="288"/>
      <c r="AA25" s="288"/>
      <c r="AB25" s="288"/>
      <c r="AC25" s="288"/>
      <c r="AD25" s="131"/>
    </row>
    <row r="26" spans="1:29" ht="18" customHeight="1">
      <c r="A26" s="289" t="s">
        <v>198</v>
      </c>
      <c r="B26" s="231"/>
      <c r="C26" s="232"/>
      <c r="D26" s="232"/>
      <c r="E26" s="232"/>
      <c r="F26" s="232"/>
      <c r="G26" s="232"/>
      <c r="H26" s="232"/>
      <c r="I26" s="232"/>
      <c r="J26" s="232"/>
      <c r="K26" s="232"/>
      <c r="L26" s="232"/>
      <c r="M26" s="232"/>
      <c r="N26" s="232"/>
      <c r="O26" s="232"/>
      <c r="P26" s="290"/>
      <c r="Q26" s="290" t="s">
        <v>199</v>
      </c>
      <c r="R26" s="232"/>
      <c r="S26" s="232"/>
      <c r="T26" s="232"/>
      <c r="U26" s="232"/>
      <c r="V26" s="232"/>
      <c r="W26" s="232"/>
      <c r="X26" s="232"/>
      <c r="Y26" s="232"/>
      <c r="Z26" s="232"/>
      <c r="AA26" s="232"/>
      <c r="AB26" s="232"/>
      <c r="AC26" s="232"/>
    </row>
    <row r="27" spans="1:29" ht="12" customHeight="1">
      <c r="A27" s="291" t="s">
        <v>200</v>
      </c>
      <c r="B27" s="231"/>
      <c r="C27" s="232"/>
      <c r="D27" s="232"/>
      <c r="E27" s="232"/>
      <c r="F27" s="232"/>
      <c r="G27" s="232"/>
      <c r="H27" s="232"/>
      <c r="I27" s="232"/>
      <c r="J27" s="232"/>
      <c r="K27" s="232"/>
      <c r="L27" s="232"/>
      <c r="M27" s="232"/>
      <c r="N27" s="232"/>
      <c r="O27" s="232"/>
      <c r="P27" s="292"/>
      <c r="Q27" s="292" t="s">
        <v>201</v>
      </c>
      <c r="R27" s="232"/>
      <c r="S27" s="232"/>
      <c r="T27" s="232"/>
      <c r="U27" s="232"/>
      <c r="V27" s="232"/>
      <c r="W27" s="232"/>
      <c r="X27" s="232"/>
      <c r="Y27" s="232"/>
      <c r="Z27" s="232"/>
      <c r="AA27" s="232"/>
      <c r="AB27" s="232"/>
      <c r="AC27" s="232"/>
    </row>
    <row r="28" spans="1:29" ht="12" customHeight="1">
      <c r="A28" s="290" t="s">
        <v>202</v>
      </c>
      <c r="B28" s="231"/>
      <c r="C28" s="232"/>
      <c r="D28" s="232"/>
      <c r="E28" s="232"/>
      <c r="F28" s="232"/>
      <c r="G28" s="232"/>
      <c r="H28" s="232"/>
      <c r="I28" s="232"/>
      <c r="J28" s="232"/>
      <c r="K28" s="232"/>
      <c r="L28" s="232"/>
      <c r="M28" s="232"/>
      <c r="N28" s="232"/>
      <c r="O28" s="232"/>
      <c r="P28" s="292"/>
      <c r="Q28" s="292" t="s">
        <v>203</v>
      </c>
      <c r="R28" s="292"/>
      <c r="S28" s="292"/>
      <c r="T28" s="292"/>
      <c r="U28" s="292"/>
      <c r="V28" s="292"/>
      <c r="W28" s="292"/>
      <c r="X28" s="292"/>
      <c r="Y28" s="292"/>
      <c r="Z28" s="292"/>
      <c r="AA28" s="292"/>
      <c r="AB28" s="232"/>
      <c r="AC28" s="232"/>
    </row>
    <row r="29" spans="1:27" ht="12" customHeight="1">
      <c r="A29" s="1" t="s">
        <v>204</v>
      </c>
      <c r="P29" s="293"/>
      <c r="Q29" s="292" t="s">
        <v>205</v>
      </c>
      <c r="R29" s="232"/>
      <c r="S29" s="232"/>
      <c r="T29" s="232"/>
      <c r="U29" s="232"/>
      <c r="V29" s="232"/>
      <c r="W29" s="232"/>
      <c r="X29" s="232"/>
      <c r="Y29" s="232"/>
      <c r="Z29" s="232"/>
      <c r="AA29" s="232"/>
    </row>
    <row r="30" spans="16:17" ht="13.5">
      <c r="P30" s="293"/>
      <c r="Q30" s="294" t="s">
        <v>206</v>
      </c>
    </row>
  </sheetData>
  <mergeCells count="96">
    <mergeCell ref="L21:M21"/>
    <mergeCell ref="D22:E22"/>
    <mergeCell ref="J25:K25"/>
    <mergeCell ref="L25:M25"/>
    <mergeCell ref="L22:M22"/>
    <mergeCell ref="L23:M23"/>
    <mergeCell ref="G24:H24"/>
    <mergeCell ref="J24:K24"/>
    <mergeCell ref="L24:M24"/>
    <mergeCell ref="J21:K21"/>
    <mergeCell ref="D23:E23"/>
    <mergeCell ref="G23:H23"/>
    <mergeCell ref="D25:E25"/>
    <mergeCell ref="G25:H25"/>
    <mergeCell ref="G22:H22"/>
    <mergeCell ref="J22:K22"/>
    <mergeCell ref="D24:E24"/>
    <mergeCell ref="D19:E19"/>
    <mergeCell ref="G19:H19"/>
    <mergeCell ref="G21:H21"/>
    <mergeCell ref="D20:E20"/>
    <mergeCell ref="G20:H20"/>
    <mergeCell ref="D21:E21"/>
    <mergeCell ref="J23:K23"/>
    <mergeCell ref="L20:M20"/>
    <mergeCell ref="J19:K19"/>
    <mergeCell ref="L19:M19"/>
    <mergeCell ref="J20:K20"/>
    <mergeCell ref="D18:E18"/>
    <mergeCell ref="G18:H18"/>
    <mergeCell ref="J18:K18"/>
    <mergeCell ref="L18:M18"/>
    <mergeCell ref="J17:K17"/>
    <mergeCell ref="L17:M17"/>
    <mergeCell ref="D17:E17"/>
    <mergeCell ref="G17:H17"/>
    <mergeCell ref="D16:E16"/>
    <mergeCell ref="G16:H16"/>
    <mergeCell ref="J16:K16"/>
    <mergeCell ref="L16:M16"/>
    <mergeCell ref="J15:K15"/>
    <mergeCell ref="L15:M15"/>
    <mergeCell ref="D15:E15"/>
    <mergeCell ref="G15:H15"/>
    <mergeCell ref="D14:E14"/>
    <mergeCell ref="G14:H14"/>
    <mergeCell ref="J14:K14"/>
    <mergeCell ref="L14:M14"/>
    <mergeCell ref="J13:K13"/>
    <mergeCell ref="L13:M13"/>
    <mergeCell ref="D13:E13"/>
    <mergeCell ref="G13:H13"/>
    <mergeCell ref="D12:E12"/>
    <mergeCell ref="G12:H12"/>
    <mergeCell ref="J12:K12"/>
    <mergeCell ref="L12:M12"/>
    <mergeCell ref="A2:O2"/>
    <mergeCell ref="J10:K10"/>
    <mergeCell ref="L10:M10"/>
    <mergeCell ref="A10:B10"/>
    <mergeCell ref="J6:K6"/>
    <mergeCell ref="L6:M6"/>
    <mergeCell ref="L5:M5"/>
    <mergeCell ref="D6:E6"/>
    <mergeCell ref="A8:B8"/>
    <mergeCell ref="D8:E8"/>
    <mergeCell ref="L9:M9"/>
    <mergeCell ref="A9:B9"/>
    <mergeCell ref="J11:K11"/>
    <mergeCell ref="L11:M11"/>
    <mergeCell ref="D11:E11"/>
    <mergeCell ref="G11:H11"/>
    <mergeCell ref="D9:E9"/>
    <mergeCell ref="G9:H9"/>
    <mergeCell ref="D10:E10"/>
    <mergeCell ref="G10:H10"/>
    <mergeCell ref="J7:K7"/>
    <mergeCell ref="G8:H8"/>
    <mergeCell ref="A11:B11"/>
    <mergeCell ref="L7:M7"/>
    <mergeCell ref="J8:K8"/>
    <mergeCell ref="L8:M8"/>
    <mergeCell ref="D7:E7"/>
    <mergeCell ref="G7:H7"/>
    <mergeCell ref="A7:B7"/>
    <mergeCell ref="J9:K9"/>
    <mergeCell ref="G6:H6"/>
    <mergeCell ref="D5:E5"/>
    <mergeCell ref="G5:H5"/>
    <mergeCell ref="U4:W4"/>
    <mergeCell ref="X4:Z4"/>
    <mergeCell ref="AA4:AC4"/>
    <mergeCell ref="A4:B5"/>
    <mergeCell ref="L4:S4"/>
    <mergeCell ref="J5:K5"/>
    <mergeCell ref="C4:K4"/>
  </mergeCells>
  <printOptions/>
  <pageMargins left="0.4724409448818898" right="0.2755905511811024" top="0.3937007874015748" bottom="0.6692913385826772"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25"/>
  <sheetViews>
    <sheetView workbookViewId="0" topLeftCell="A1">
      <selection activeCell="A2" sqref="A2:L2"/>
    </sheetView>
  </sheetViews>
  <sheetFormatPr defaultColWidth="9.00390625" defaultRowHeight="13.5"/>
  <cols>
    <col min="1" max="1" width="6.25390625" style="214" customWidth="1"/>
    <col min="2" max="2" width="8.375" style="214" customWidth="1"/>
    <col min="3" max="3" width="12.375" style="214" customWidth="1"/>
    <col min="4" max="4" width="4.625" style="1" customWidth="1"/>
    <col min="5" max="5" width="12.375" style="1" customWidth="1"/>
    <col min="6" max="6" width="4.625" style="1" customWidth="1"/>
    <col min="7" max="7" width="12.375" style="1" customWidth="1"/>
    <col min="8" max="8" width="4.625" style="1" customWidth="1"/>
    <col min="9" max="9" width="4.25390625" style="1" customWidth="1"/>
    <col min="10" max="10" width="4.75390625" style="1" customWidth="1"/>
    <col min="11" max="11" width="2.875" style="1" customWidth="1"/>
    <col min="12" max="12" width="11.375" style="1" customWidth="1"/>
  </cols>
  <sheetData>
    <row r="1" spans="1:12" ht="24" customHeight="1">
      <c r="A1" s="21"/>
      <c r="B1" s="21"/>
      <c r="C1" s="21"/>
      <c r="D1" s="2"/>
      <c r="E1" s="2"/>
      <c r="F1" s="2"/>
      <c r="G1" s="2"/>
      <c r="H1" s="2"/>
      <c r="I1" s="2"/>
      <c r="J1" s="2"/>
      <c r="K1" s="2"/>
      <c r="L1" s="115"/>
    </row>
    <row r="2" spans="1:12" ht="36" customHeight="1">
      <c r="A2" s="33" t="s">
        <v>170</v>
      </c>
      <c r="B2" s="33"/>
      <c r="C2" s="33"/>
      <c r="D2" s="33"/>
      <c r="E2" s="33"/>
      <c r="F2" s="33"/>
      <c r="G2" s="33"/>
      <c r="H2" s="33"/>
      <c r="I2" s="33"/>
      <c r="J2" s="33"/>
      <c r="K2" s="33"/>
      <c r="L2" s="33"/>
    </row>
    <row r="3" spans="1:12" ht="16.5" customHeight="1" thickBot="1">
      <c r="A3" s="21"/>
      <c r="B3" s="21"/>
      <c r="C3" s="21"/>
      <c r="D3" s="21"/>
      <c r="E3" s="21"/>
      <c r="F3" s="21"/>
      <c r="G3" s="21"/>
      <c r="H3" s="21"/>
      <c r="I3" s="21"/>
      <c r="J3" s="21"/>
      <c r="K3" s="21"/>
      <c r="L3" s="6" t="s">
        <v>3</v>
      </c>
    </row>
    <row r="4" spans="1:12" ht="15" customHeight="1">
      <c r="A4" s="196" t="s">
        <v>0</v>
      </c>
      <c r="B4" s="38"/>
      <c r="C4" s="39" t="s">
        <v>171</v>
      </c>
      <c r="D4" s="39"/>
      <c r="E4" s="34" t="s">
        <v>136</v>
      </c>
      <c r="F4" s="34"/>
      <c r="G4" s="34" t="s">
        <v>172</v>
      </c>
      <c r="H4" s="34"/>
      <c r="I4" s="118" t="s">
        <v>173</v>
      </c>
      <c r="J4" s="118"/>
      <c r="K4" s="118"/>
      <c r="L4" s="119"/>
    </row>
    <row r="5" spans="1:12" ht="18" customHeight="1">
      <c r="A5" s="216"/>
      <c r="B5" s="40"/>
      <c r="C5" s="41"/>
      <c r="D5" s="41"/>
      <c r="E5" s="36"/>
      <c r="F5" s="36"/>
      <c r="G5" s="36"/>
      <c r="H5" s="36"/>
      <c r="I5" s="122" t="s">
        <v>174</v>
      </c>
      <c r="J5" s="222"/>
      <c r="K5" s="222"/>
      <c r="L5" s="222"/>
    </row>
    <row r="6" spans="1:12" ht="6" customHeight="1">
      <c r="A6" s="223"/>
      <c r="B6" s="224"/>
      <c r="C6" s="225"/>
      <c r="D6" s="217"/>
      <c r="E6" s="217"/>
      <c r="F6" s="217"/>
      <c r="G6" s="217"/>
      <c r="H6" s="217"/>
      <c r="I6" s="217"/>
      <c r="J6" s="217"/>
      <c r="K6" s="217"/>
      <c r="L6" s="217"/>
    </row>
    <row r="7" spans="1:12" ht="18" customHeight="1">
      <c r="A7" s="44" t="s">
        <v>23</v>
      </c>
      <c r="B7" s="45"/>
      <c r="C7" s="225">
        <v>366877</v>
      </c>
      <c r="D7" s="217"/>
      <c r="E7" s="217">
        <v>172437</v>
      </c>
      <c r="F7" s="217"/>
      <c r="G7" s="217">
        <v>178889</v>
      </c>
      <c r="H7" s="217"/>
      <c r="I7" s="226">
        <v>15551</v>
      </c>
      <c r="J7" s="226"/>
      <c r="K7" s="226"/>
      <c r="L7" s="226"/>
    </row>
    <row r="8" spans="1:12" s="13" customFormat="1" ht="18" customHeight="1">
      <c r="A8" s="44" t="s">
        <v>142</v>
      </c>
      <c r="B8" s="45"/>
      <c r="C8" s="225">
        <v>400408</v>
      </c>
      <c r="D8" s="217"/>
      <c r="E8" s="217">
        <v>214578</v>
      </c>
      <c r="F8" s="217"/>
      <c r="G8" s="217">
        <v>172215</v>
      </c>
      <c r="H8" s="217"/>
      <c r="I8" s="226">
        <v>13615</v>
      </c>
      <c r="J8" s="226"/>
      <c r="K8" s="226"/>
      <c r="L8" s="226"/>
    </row>
    <row r="9" spans="1:12" s="13" customFormat="1" ht="18" customHeight="1">
      <c r="A9" s="44" t="s">
        <v>143</v>
      </c>
      <c r="B9" s="45"/>
      <c r="C9" s="225">
        <v>387432</v>
      </c>
      <c r="D9" s="217"/>
      <c r="E9" s="217">
        <v>219624</v>
      </c>
      <c r="F9" s="217"/>
      <c r="G9" s="217">
        <v>152872</v>
      </c>
      <c r="H9" s="217"/>
      <c r="I9" s="226">
        <v>14936</v>
      </c>
      <c r="J9" s="226"/>
      <c r="K9" s="226"/>
      <c r="L9" s="226"/>
    </row>
    <row r="10" spans="1:12" s="13" customFormat="1" ht="18" customHeight="1">
      <c r="A10" s="44" t="s">
        <v>20</v>
      </c>
      <c r="B10" s="45"/>
      <c r="C10" s="225">
        <v>361147</v>
      </c>
      <c r="D10" s="217"/>
      <c r="E10" s="217">
        <v>208764</v>
      </c>
      <c r="F10" s="217"/>
      <c r="G10" s="217">
        <v>139523</v>
      </c>
      <c r="H10" s="217"/>
      <c r="I10" s="226">
        <v>12860</v>
      </c>
      <c r="J10" s="226"/>
      <c r="K10" s="226"/>
      <c r="L10" s="226"/>
    </row>
    <row r="11" spans="1:12" s="14" customFormat="1" ht="18" customHeight="1">
      <c r="A11" s="52" t="s">
        <v>152</v>
      </c>
      <c r="B11" s="53"/>
      <c r="C11" s="227">
        <v>454028</v>
      </c>
      <c r="D11" s="218"/>
      <c r="E11" s="218">
        <v>278213</v>
      </c>
      <c r="F11" s="218"/>
      <c r="G11" s="218">
        <v>161512</v>
      </c>
      <c r="H11" s="218"/>
      <c r="I11" s="228">
        <v>14303</v>
      </c>
      <c r="J11" s="228"/>
      <c r="K11" s="228"/>
      <c r="L11" s="228"/>
    </row>
    <row r="12" spans="1:12" ht="18" customHeight="1">
      <c r="A12" s="6" t="s">
        <v>152</v>
      </c>
      <c r="B12" s="11" t="s">
        <v>1</v>
      </c>
      <c r="C12" s="225">
        <v>49102</v>
      </c>
      <c r="D12" s="217"/>
      <c r="E12" s="217">
        <v>31283</v>
      </c>
      <c r="F12" s="217"/>
      <c r="G12" s="217">
        <v>17194</v>
      </c>
      <c r="H12" s="217"/>
      <c r="I12" s="226">
        <v>625</v>
      </c>
      <c r="J12" s="226"/>
      <c r="K12" s="226"/>
      <c r="L12" s="226"/>
    </row>
    <row r="13" spans="1:12" ht="18" customHeight="1">
      <c r="A13" s="6"/>
      <c r="B13" s="11" t="s">
        <v>11</v>
      </c>
      <c r="C13" s="225">
        <v>59400</v>
      </c>
      <c r="D13" s="217"/>
      <c r="E13" s="217">
        <v>28384</v>
      </c>
      <c r="F13" s="217"/>
      <c r="G13" s="217">
        <v>25928</v>
      </c>
      <c r="H13" s="217"/>
      <c r="I13" s="226">
        <v>5088</v>
      </c>
      <c r="J13" s="226"/>
      <c r="K13" s="226"/>
      <c r="L13" s="226"/>
    </row>
    <row r="14" spans="1:12" ht="18" customHeight="1">
      <c r="A14" s="6"/>
      <c r="B14" s="11" t="s">
        <v>4</v>
      </c>
      <c r="C14" s="225">
        <v>23447</v>
      </c>
      <c r="D14" s="217"/>
      <c r="E14" s="217">
        <v>12985</v>
      </c>
      <c r="F14" s="217"/>
      <c r="G14" s="217">
        <v>9324</v>
      </c>
      <c r="H14" s="217"/>
      <c r="I14" s="226">
        <v>1138</v>
      </c>
      <c r="J14" s="226"/>
      <c r="K14" s="226"/>
      <c r="L14" s="226"/>
    </row>
    <row r="15" spans="1:12" ht="18" customHeight="1">
      <c r="A15" s="6"/>
      <c r="B15" s="11" t="s">
        <v>5</v>
      </c>
      <c r="C15" s="225">
        <v>16776</v>
      </c>
      <c r="D15" s="217"/>
      <c r="E15" s="217">
        <v>9964</v>
      </c>
      <c r="F15" s="217"/>
      <c r="G15" s="217">
        <v>6417</v>
      </c>
      <c r="H15" s="217"/>
      <c r="I15" s="226">
        <v>395</v>
      </c>
      <c r="J15" s="226"/>
      <c r="K15" s="226"/>
      <c r="L15" s="226"/>
    </row>
    <row r="16" spans="1:12" ht="18" customHeight="1">
      <c r="A16" s="6"/>
      <c r="B16" s="11" t="s">
        <v>6</v>
      </c>
      <c r="C16" s="225">
        <v>34550</v>
      </c>
      <c r="D16" s="217"/>
      <c r="E16" s="217">
        <v>18689</v>
      </c>
      <c r="F16" s="217"/>
      <c r="G16" s="217">
        <v>14910</v>
      </c>
      <c r="H16" s="217"/>
      <c r="I16" s="226">
        <v>951</v>
      </c>
      <c r="J16" s="226"/>
      <c r="K16" s="226"/>
      <c r="L16" s="226"/>
    </row>
    <row r="17" spans="1:12" ht="18" customHeight="1">
      <c r="A17" s="6"/>
      <c r="B17" s="11" t="s">
        <v>7</v>
      </c>
      <c r="C17" s="225">
        <v>35729</v>
      </c>
      <c r="D17" s="217"/>
      <c r="E17" s="217">
        <v>22924</v>
      </c>
      <c r="F17" s="217"/>
      <c r="G17" s="217">
        <v>10994</v>
      </c>
      <c r="H17" s="217"/>
      <c r="I17" s="226">
        <v>1811</v>
      </c>
      <c r="J17" s="226"/>
      <c r="K17" s="226"/>
      <c r="L17" s="226"/>
    </row>
    <row r="18" spans="1:12" ht="18" customHeight="1">
      <c r="A18" s="6"/>
      <c r="B18" s="11" t="s">
        <v>12</v>
      </c>
      <c r="C18" s="225">
        <v>67469</v>
      </c>
      <c r="D18" s="217"/>
      <c r="E18" s="217">
        <v>45110</v>
      </c>
      <c r="F18" s="217"/>
      <c r="G18" s="217">
        <v>20602</v>
      </c>
      <c r="H18" s="217"/>
      <c r="I18" s="226">
        <v>1757</v>
      </c>
      <c r="J18" s="226"/>
      <c r="K18" s="226"/>
      <c r="L18" s="226"/>
    </row>
    <row r="19" spans="1:12" ht="18" customHeight="1">
      <c r="A19" s="6"/>
      <c r="B19" s="11" t="s">
        <v>8</v>
      </c>
      <c r="C19" s="225">
        <v>64970</v>
      </c>
      <c r="D19" s="217"/>
      <c r="E19" s="217">
        <v>47563</v>
      </c>
      <c r="F19" s="217"/>
      <c r="G19" s="217">
        <v>16967</v>
      </c>
      <c r="H19" s="217"/>
      <c r="I19" s="226">
        <v>440</v>
      </c>
      <c r="J19" s="226"/>
      <c r="K19" s="226"/>
      <c r="L19" s="226"/>
    </row>
    <row r="20" spans="1:12" ht="18" customHeight="1">
      <c r="A20" s="6"/>
      <c r="B20" s="11" t="s">
        <v>9</v>
      </c>
      <c r="C20" s="225">
        <v>14262</v>
      </c>
      <c r="D20" s="217"/>
      <c r="E20" s="217">
        <v>8194</v>
      </c>
      <c r="F20" s="217"/>
      <c r="G20" s="217">
        <v>5772</v>
      </c>
      <c r="H20" s="217"/>
      <c r="I20" s="226">
        <v>296</v>
      </c>
      <c r="J20" s="226"/>
      <c r="K20" s="226"/>
      <c r="L20" s="226"/>
    </row>
    <row r="21" spans="1:12" ht="18" customHeight="1">
      <c r="A21" s="6" t="s">
        <v>111</v>
      </c>
      <c r="B21" s="11" t="s">
        <v>2</v>
      </c>
      <c r="C21" s="225">
        <v>23984</v>
      </c>
      <c r="D21" s="217"/>
      <c r="E21" s="217">
        <v>14411</v>
      </c>
      <c r="F21" s="217"/>
      <c r="G21" s="217">
        <v>9251</v>
      </c>
      <c r="H21" s="217"/>
      <c r="I21" s="226">
        <v>322</v>
      </c>
      <c r="J21" s="226"/>
      <c r="K21" s="226"/>
      <c r="L21" s="226"/>
    </row>
    <row r="22" spans="1:12" ht="18" customHeight="1">
      <c r="A22" s="6"/>
      <c r="B22" s="11" t="s">
        <v>13</v>
      </c>
      <c r="C22" s="225">
        <v>22023</v>
      </c>
      <c r="D22" s="217"/>
      <c r="E22" s="217">
        <v>13587</v>
      </c>
      <c r="F22" s="217"/>
      <c r="G22" s="217">
        <v>8003</v>
      </c>
      <c r="H22" s="217"/>
      <c r="I22" s="226">
        <v>433</v>
      </c>
      <c r="J22" s="226"/>
      <c r="K22" s="226"/>
      <c r="L22" s="226"/>
    </row>
    <row r="23" spans="1:12" ht="18" customHeight="1">
      <c r="A23" s="6"/>
      <c r="B23" s="11" t="s">
        <v>10</v>
      </c>
      <c r="C23" s="225">
        <v>42316</v>
      </c>
      <c r="D23" s="217"/>
      <c r="E23" s="217">
        <v>25119</v>
      </c>
      <c r="F23" s="217"/>
      <c r="G23" s="217">
        <v>16150</v>
      </c>
      <c r="H23" s="217"/>
      <c r="I23" s="226">
        <v>1047</v>
      </c>
      <c r="J23" s="226"/>
      <c r="K23" s="226"/>
      <c r="L23" s="226"/>
    </row>
    <row r="24" spans="1:12" ht="6" customHeight="1" thickBot="1">
      <c r="A24" s="210"/>
      <c r="B24" s="210"/>
      <c r="C24" s="229"/>
      <c r="D24" s="220"/>
      <c r="E24" s="220"/>
      <c r="F24" s="220"/>
      <c r="G24" s="220"/>
      <c r="H24" s="220"/>
      <c r="I24" s="220"/>
      <c r="J24" s="220"/>
      <c r="K24" s="220"/>
      <c r="L24" s="220"/>
    </row>
    <row r="25" spans="1:12" ht="18" customHeight="1">
      <c r="A25" s="7" t="s">
        <v>175</v>
      </c>
      <c r="B25" s="21"/>
      <c r="C25" s="21"/>
      <c r="D25" s="2"/>
      <c r="E25" s="2"/>
      <c r="F25" s="2"/>
      <c r="G25" s="2"/>
      <c r="H25" s="2"/>
      <c r="I25" s="2"/>
      <c r="J25" s="2"/>
      <c r="K25" s="2"/>
      <c r="L25" s="2"/>
    </row>
  </sheetData>
  <mergeCells count="91">
    <mergeCell ref="A11:B11"/>
    <mergeCell ref="C10:D10"/>
    <mergeCell ref="E10:F10"/>
    <mergeCell ref="A4:B5"/>
    <mergeCell ref="E9:F9"/>
    <mergeCell ref="A8:B8"/>
    <mergeCell ref="A6:B6"/>
    <mergeCell ref="C11:D11"/>
    <mergeCell ref="E11:F11"/>
    <mergeCell ref="C6:D6"/>
    <mergeCell ref="G4:H5"/>
    <mergeCell ref="G7:H7"/>
    <mergeCell ref="I4:L4"/>
    <mergeCell ref="I5:L5"/>
    <mergeCell ref="I6:J6"/>
    <mergeCell ref="K6:L6"/>
    <mergeCell ref="I7:L7"/>
    <mergeCell ref="I8:L8"/>
    <mergeCell ref="E7:F7"/>
    <mergeCell ref="C8:D8"/>
    <mergeCell ref="E8:F8"/>
    <mergeCell ref="G8:H8"/>
    <mergeCell ref="G11:H11"/>
    <mergeCell ref="C9:D9"/>
    <mergeCell ref="I9:L9"/>
    <mergeCell ref="I10:L10"/>
    <mergeCell ref="I11:L11"/>
    <mergeCell ref="G9:H9"/>
    <mergeCell ref="C12:D12"/>
    <mergeCell ref="E12:F12"/>
    <mergeCell ref="G12:H12"/>
    <mergeCell ref="I12:L12"/>
    <mergeCell ref="C14:D14"/>
    <mergeCell ref="E14:F14"/>
    <mergeCell ref="G14:H14"/>
    <mergeCell ref="C13:D13"/>
    <mergeCell ref="E13:F13"/>
    <mergeCell ref="G13:H13"/>
    <mergeCell ref="C16:D16"/>
    <mergeCell ref="E16:F16"/>
    <mergeCell ref="G16:H16"/>
    <mergeCell ref="C15:D15"/>
    <mergeCell ref="E15:F15"/>
    <mergeCell ref="G15:H15"/>
    <mergeCell ref="C18:D18"/>
    <mergeCell ref="E18:F18"/>
    <mergeCell ref="G18:H18"/>
    <mergeCell ref="C17:D17"/>
    <mergeCell ref="E17:F17"/>
    <mergeCell ref="G17:H17"/>
    <mergeCell ref="C20:D20"/>
    <mergeCell ref="E20:F20"/>
    <mergeCell ref="G20:H20"/>
    <mergeCell ref="C19:D19"/>
    <mergeCell ref="E19:F19"/>
    <mergeCell ref="G19:H19"/>
    <mergeCell ref="C21:D21"/>
    <mergeCell ref="E21:F21"/>
    <mergeCell ref="G21:H21"/>
    <mergeCell ref="C22:D22"/>
    <mergeCell ref="E22:F22"/>
    <mergeCell ref="G22:H22"/>
    <mergeCell ref="C23:D23"/>
    <mergeCell ref="E23:F23"/>
    <mergeCell ref="G23:H23"/>
    <mergeCell ref="A2:L2"/>
    <mergeCell ref="A9:B9"/>
    <mergeCell ref="A10:B10"/>
    <mergeCell ref="A7:B7"/>
    <mergeCell ref="E6:F6"/>
    <mergeCell ref="G6:H6"/>
    <mergeCell ref="G10:H10"/>
    <mergeCell ref="C4:D5"/>
    <mergeCell ref="E4:F5"/>
    <mergeCell ref="C7:D7"/>
    <mergeCell ref="K24:L24"/>
    <mergeCell ref="C24:D24"/>
    <mergeCell ref="E24:F24"/>
    <mergeCell ref="G24:H24"/>
    <mergeCell ref="I24:J24"/>
    <mergeCell ref="I13:L13"/>
    <mergeCell ref="I14:L14"/>
    <mergeCell ref="I15:L15"/>
    <mergeCell ref="I16:L16"/>
    <mergeCell ref="I21:L21"/>
    <mergeCell ref="I22:L22"/>
    <mergeCell ref="I23:L23"/>
    <mergeCell ref="I17:L17"/>
    <mergeCell ref="I18:L18"/>
    <mergeCell ref="I19:L19"/>
    <mergeCell ref="I20:L20"/>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A2" sqref="A2:L2"/>
    </sheetView>
  </sheetViews>
  <sheetFormatPr defaultColWidth="9.00390625" defaultRowHeight="13.5"/>
  <cols>
    <col min="1" max="1" width="6.25390625" style="214" customWidth="1"/>
    <col min="2" max="2" width="8.375" style="214" customWidth="1"/>
    <col min="3" max="3" width="12.375" style="214" customWidth="1"/>
    <col min="4" max="4" width="3.125" style="1" customWidth="1"/>
    <col min="5" max="5" width="9.375" style="1" customWidth="1"/>
    <col min="6" max="6" width="5.625" style="1" customWidth="1"/>
    <col min="7" max="7" width="7.00390625" style="1" customWidth="1"/>
    <col min="8" max="8" width="8.125" style="1" customWidth="1"/>
    <col min="9" max="9" width="4.25390625" style="1" customWidth="1"/>
    <col min="10" max="10" width="10.625" style="1" customWidth="1"/>
    <col min="11" max="11" width="1.75390625" style="1" customWidth="1"/>
    <col min="12" max="12" width="13.125" style="1" customWidth="1"/>
  </cols>
  <sheetData>
    <row r="1" spans="1:12" ht="32.25" customHeight="1">
      <c r="A1" s="21"/>
      <c r="B1" s="21"/>
      <c r="C1" s="21"/>
      <c r="D1" s="2"/>
      <c r="E1" s="2"/>
      <c r="F1" s="2"/>
      <c r="G1" s="2"/>
      <c r="H1" s="2"/>
      <c r="I1" s="2"/>
      <c r="J1" s="2"/>
      <c r="K1" s="2"/>
      <c r="L1" s="115"/>
    </row>
    <row r="2" spans="1:12" ht="24" customHeight="1">
      <c r="A2" s="33" t="s">
        <v>161</v>
      </c>
      <c r="B2" s="33"/>
      <c r="C2" s="33"/>
      <c r="D2" s="33"/>
      <c r="E2" s="33"/>
      <c r="F2" s="33"/>
      <c r="G2" s="33"/>
      <c r="H2" s="33"/>
      <c r="I2" s="33"/>
      <c r="J2" s="33"/>
      <c r="K2" s="33"/>
      <c r="L2" s="33"/>
    </row>
    <row r="3" spans="1:12" ht="16.5" customHeight="1" thickBot="1">
      <c r="A3" s="21"/>
      <c r="B3" s="21"/>
      <c r="C3" s="21"/>
      <c r="D3" s="2"/>
      <c r="E3" s="2"/>
      <c r="F3" s="2"/>
      <c r="G3" s="2"/>
      <c r="H3" s="2"/>
      <c r="I3" s="2"/>
      <c r="J3" s="2"/>
      <c r="K3" s="2"/>
      <c r="L3" s="116" t="s">
        <v>162</v>
      </c>
    </row>
    <row r="4" spans="1:12" ht="18" customHeight="1">
      <c r="A4" s="196" t="s">
        <v>163</v>
      </c>
      <c r="B4" s="38"/>
      <c r="C4" s="215" t="s">
        <v>164</v>
      </c>
      <c r="D4" s="215"/>
      <c r="E4" s="215"/>
      <c r="F4" s="118" t="s">
        <v>165</v>
      </c>
      <c r="G4" s="118"/>
      <c r="H4" s="118"/>
      <c r="I4" s="118"/>
      <c r="J4" s="118" t="s">
        <v>166</v>
      </c>
      <c r="K4" s="118"/>
      <c r="L4" s="119"/>
    </row>
    <row r="5" spans="1:12" ht="24" customHeight="1">
      <c r="A5" s="216"/>
      <c r="B5" s="40"/>
      <c r="C5" s="25" t="s">
        <v>167</v>
      </c>
      <c r="D5" s="41" t="s">
        <v>168</v>
      </c>
      <c r="E5" s="41"/>
      <c r="F5" s="36" t="s">
        <v>167</v>
      </c>
      <c r="G5" s="36"/>
      <c r="H5" s="41" t="s">
        <v>168</v>
      </c>
      <c r="I5" s="41"/>
      <c r="J5" s="36" t="s">
        <v>167</v>
      </c>
      <c r="K5" s="36"/>
      <c r="L5" s="24" t="s">
        <v>168</v>
      </c>
    </row>
    <row r="6" spans="1:12" ht="6" customHeight="1">
      <c r="A6" s="44"/>
      <c r="B6" s="45"/>
      <c r="C6" s="205"/>
      <c r="D6" s="217"/>
      <c r="E6" s="217"/>
      <c r="F6" s="217"/>
      <c r="G6" s="217"/>
      <c r="H6" s="217"/>
      <c r="I6" s="217"/>
      <c r="J6" s="217"/>
      <c r="K6" s="217"/>
      <c r="L6" s="206"/>
    </row>
    <row r="7" spans="1:12" ht="26.25" customHeight="1">
      <c r="A7" s="44" t="s">
        <v>23</v>
      </c>
      <c r="B7" s="45"/>
      <c r="C7" s="205">
        <v>128</v>
      </c>
      <c r="D7" s="217">
        <v>495</v>
      </c>
      <c r="E7" s="217"/>
      <c r="F7" s="217">
        <v>62</v>
      </c>
      <c r="G7" s="217"/>
      <c r="H7" s="217">
        <v>219</v>
      </c>
      <c r="I7" s="217"/>
      <c r="J7" s="217">
        <v>66</v>
      </c>
      <c r="K7" s="217"/>
      <c r="L7" s="206">
        <v>276</v>
      </c>
    </row>
    <row r="8" spans="1:12" s="13" customFormat="1" ht="26.25" customHeight="1">
      <c r="A8" s="44" t="s">
        <v>142</v>
      </c>
      <c r="B8" s="45"/>
      <c r="C8" s="205">
        <v>123</v>
      </c>
      <c r="D8" s="217">
        <v>477</v>
      </c>
      <c r="E8" s="217"/>
      <c r="F8" s="217">
        <v>60</v>
      </c>
      <c r="G8" s="217"/>
      <c r="H8" s="217">
        <v>224</v>
      </c>
      <c r="I8" s="217"/>
      <c r="J8" s="217">
        <v>63</v>
      </c>
      <c r="K8" s="217"/>
      <c r="L8" s="206">
        <v>253</v>
      </c>
    </row>
    <row r="9" spans="1:12" s="13" customFormat="1" ht="26.25" customHeight="1">
      <c r="A9" s="44" t="s">
        <v>143</v>
      </c>
      <c r="B9" s="45"/>
      <c r="C9" s="205">
        <v>123</v>
      </c>
      <c r="D9" s="217">
        <v>453</v>
      </c>
      <c r="E9" s="217"/>
      <c r="F9" s="217">
        <v>61</v>
      </c>
      <c r="G9" s="217"/>
      <c r="H9" s="217">
        <v>209</v>
      </c>
      <c r="I9" s="217"/>
      <c r="J9" s="217">
        <v>62</v>
      </c>
      <c r="K9" s="217"/>
      <c r="L9" s="206">
        <v>244</v>
      </c>
    </row>
    <row r="10" spans="1:12" s="13" customFormat="1" ht="26.25" customHeight="1">
      <c r="A10" s="44" t="s">
        <v>20</v>
      </c>
      <c r="B10" s="45"/>
      <c r="C10" s="205">
        <v>120</v>
      </c>
      <c r="D10" s="217">
        <v>433</v>
      </c>
      <c r="E10" s="217"/>
      <c r="F10" s="217">
        <v>61</v>
      </c>
      <c r="G10" s="217"/>
      <c r="H10" s="217">
        <v>208</v>
      </c>
      <c r="I10" s="217"/>
      <c r="J10" s="217">
        <v>59</v>
      </c>
      <c r="K10" s="217"/>
      <c r="L10" s="206">
        <v>225</v>
      </c>
    </row>
    <row r="11" spans="1:12" s="14" customFormat="1" ht="26.25" customHeight="1">
      <c r="A11" s="52" t="s">
        <v>152</v>
      </c>
      <c r="B11" s="53"/>
      <c r="C11" s="207">
        <v>117</v>
      </c>
      <c r="D11" s="218">
        <v>397</v>
      </c>
      <c r="E11" s="218"/>
      <c r="F11" s="218">
        <v>60</v>
      </c>
      <c r="G11" s="218"/>
      <c r="H11" s="218">
        <v>189</v>
      </c>
      <c r="I11" s="218"/>
      <c r="J11" s="218">
        <v>57</v>
      </c>
      <c r="K11" s="218"/>
      <c r="L11" s="208">
        <v>208</v>
      </c>
    </row>
    <row r="12" spans="1:12" ht="6" customHeight="1" thickBot="1">
      <c r="A12" s="128"/>
      <c r="B12" s="129"/>
      <c r="C12" s="219"/>
      <c r="D12" s="220"/>
      <c r="E12" s="220"/>
      <c r="F12" s="220"/>
      <c r="G12" s="220"/>
      <c r="H12" s="220"/>
      <c r="I12" s="220"/>
      <c r="J12" s="220"/>
      <c r="K12" s="220"/>
      <c r="L12" s="221"/>
    </row>
    <row r="13" spans="1:12" ht="18" customHeight="1">
      <c r="A13" s="7" t="s">
        <v>169</v>
      </c>
      <c r="B13" s="21"/>
      <c r="C13" s="21"/>
      <c r="D13" s="2"/>
      <c r="E13" s="213"/>
      <c r="F13" s="213"/>
      <c r="G13" s="213"/>
      <c r="H13" s="213"/>
      <c r="I13" s="213"/>
      <c r="J13" s="213"/>
      <c r="K13" s="213"/>
      <c r="L13" s="213"/>
    </row>
  </sheetData>
  <mergeCells count="44">
    <mergeCell ref="C4:E4"/>
    <mergeCell ref="F4:I4"/>
    <mergeCell ref="F10:G10"/>
    <mergeCell ref="H10:I10"/>
    <mergeCell ref="D7:E7"/>
    <mergeCell ref="J10:K10"/>
    <mergeCell ref="F5:G5"/>
    <mergeCell ref="H5:I5"/>
    <mergeCell ref="J5:K5"/>
    <mergeCell ref="F8:G8"/>
    <mergeCell ref="H8:I8"/>
    <mergeCell ref="J8:K8"/>
    <mergeCell ref="F7:G7"/>
    <mergeCell ref="H7:I7"/>
    <mergeCell ref="J7:K7"/>
    <mergeCell ref="A10:B10"/>
    <mergeCell ref="A7:B7"/>
    <mergeCell ref="A8:B8"/>
    <mergeCell ref="D8:E8"/>
    <mergeCell ref="D10:E10"/>
    <mergeCell ref="J6:K6"/>
    <mergeCell ref="A4:B5"/>
    <mergeCell ref="A9:B9"/>
    <mergeCell ref="A2:L2"/>
    <mergeCell ref="J4:L4"/>
    <mergeCell ref="D9:E9"/>
    <mergeCell ref="F9:G9"/>
    <mergeCell ref="H9:I9"/>
    <mergeCell ref="J9:K9"/>
    <mergeCell ref="D5:E5"/>
    <mergeCell ref="A6:B6"/>
    <mergeCell ref="D6:E6"/>
    <mergeCell ref="F6:G6"/>
    <mergeCell ref="H6:I6"/>
    <mergeCell ref="A11:B11"/>
    <mergeCell ref="J12:K12"/>
    <mergeCell ref="A12:B12"/>
    <mergeCell ref="D12:E12"/>
    <mergeCell ref="F12:G12"/>
    <mergeCell ref="H12:I12"/>
    <mergeCell ref="D11:E11"/>
    <mergeCell ref="F11:G11"/>
    <mergeCell ref="H11:I11"/>
    <mergeCell ref="J11:K11"/>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O26"/>
  <sheetViews>
    <sheetView workbookViewId="0" topLeftCell="A1">
      <selection activeCell="A2" sqref="A2:H2"/>
    </sheetView>
  </sheetViews>
  <sheetFormatPr defaultColWidth="9.00390625" defaultRowHeight="13.5"/>
  <cols>
    <col min="1" max="1" width="6.125" style="214" customWidth="1"/>
    <col min="2" max="2" width="6.375" style="214" customWidth="1"/>
    <col min="3" max="3" width="12.375" style="214" customWidth="1"/>
    <col min="4" max="4" width="12.125" style="1" customWidth="1"/>
    <col min="5" max="7" width="12.625" style="1" customWidth="1"/>
    <col min="8" max="8" width="12.50390625" style="1" customWidth="1"/>
    <col min="9" max="11" width="15.00390625" style="1" customWidth="1"/>
    <col min="12" max="13" width="14.625" style="1" customWidth="1"/>
    <col min="14" max="14" width="15.75390625" style="1" customWidth="1"/>
    <col min="15" max="15" width="10.25390625" style="0" hidden="1" customWidth="1"/>
  </cols>
  <sheetData>
    <row r="1" spans="1:14" ht="24" customHeight="1">
      <c r="A1" s="3"/>
      <c r="B1" s="21"/>
      <c r="C1" s="21"/>
      <c r="D1" s="2"/>
      <c r="E1" s="2"/>
      <c r="F1" s="2"/>
      <c r="G1" s="2"/>
      <c r="H1" s="2"/>
      <c r="I1" s="2"/>
      <c r="J1" s="2"/>
      <c r="K1" s="2"/>
      <c r="L1" s="2"/>
      <c r="M1" s="2"/>
      <c r="N1" s="115"/>
    </row>
    <row r="2" spans="1:14" ht="30" customHeight="1">
      <c r="A2" s="33" t="s">
        <v>153</v>
      </c>
      <c r="B2" s="33"/>
      <c r="C2" s="33"/>
      <c r="D2" s="33"/>
      <c r="E2" s="33"/>
      <c r="F2" s="33"/>
      <c r="G2" s="33"/>
      <c r="H2" s="33"/>
      <c r="I2" s="2"/>
      <c r="J2" s="2"/>
      <c r="K2" s="2"/>
      <c r="L2" s="2"/>
      <c r="M2" s="2"/>
      <c r="N2" s="2"/>
    </row>
    <row r="3" spans="1:14" ht="16.5" customHeight="1" thickBot="1">
      <c r="A3" s="21"/>
      <c r="B3" s="21"/>
      <c r="C3" s="21"/>
      <c r="D3" s="21"/>
      <c r="E3" s="21"/>
      <c r="F3" s="21"/>
      <c r="G3" s="21"/>
      <c r="H3" s="21"/>
      <c r="I3" s="21"/>
      <c r="J3" s="21"/>
      <c r="K3" s="21"/>
      <c r="L3" s="21"/>
      <c r="M3" s="21"/>
      <c r="N3" s="6" t="s">
        <v>3</v>
      </c>
    </row>
    <row r="4" spans="1:14" ht="18" customHeight="1">
      <c r="A4" s="196" t="s">
        <v>130</v>
      </c>
      <c r="B4" s="197"/>
      <c r="C4" s="39" t="s">
        <v>131</v>
      </c>
      <c r="D4" s="119" t="s">
        <v>132</v>
      </c>
      <c r="E4" s="117"/>
      <c r="F4" s="118" t="s">
        <v>133</v>
      </c>
      <c r="G4" s="118"/>
      <c r="H4" s="119"/>
      <c r="I4" s="117" t="s">
        <v>134</v>
      </c>
      <c r="J4" s="118"/>
      <c r="K4" s="118"/>
      <c r="L4" s="118" t="s">
        <v>154</v>
      </c>
      <c r="M4" s="118"/>
      <c r="N4" s="198" t="s">
        <v>135</v>
      </c>
    </row>
    <row r="5" spans="1:14" ht="24" customHeight="1">
      <c r="A5" s="199"/>
      <c r="B5" s="200"/>
      <c r="C5" s="41"/>
      <c r="D5" s="25" t="s">
        <v>136</v>
      </c>
      <c r="E5" s="23" t="s">
        <v>137</v>
      </c>
      <c r="F5" s="23" t="s">
        <v>136</v>
      </c>
      <c r="G5" s="23" t="s">
        <v>138</v>
      </c>
      <c r="H5" s="24" t="s">
        <v>137</v>
      </c>
      <c r="I5" s="26" t="s">
        <v>155</v>
      </c>
      <c r="J5" s="23" t="s">
        <v>136</v>
      </c>
      <c r="K5" s="23" t="s">
        <v>137</v>
      </c>
      <c r="L5" s="23" t="s">
        <v>136</v>
      </c>
      <c r="M5" s="23" t="s">
        <v>137</v>
      </c>
      <c r="N5" s="203"/>
    </row>
    <row r="6" spans="1:14" ht="6" customHeight="1">
      <c r="A6" s="21"/>
      <c r="B6" s="21"/>
      <c r="C6" s="204"/>
      <c r="D6" s="21"/>
      <c r="E6" s="2"/>
      <c r="F6" s="2"/>
      <c r="G6" s="2"/>
      <c r="H6" s="2"/>
      <c r="I6" s="2"/>
      <c r="J6" s="2"/>
      <c r="K6" s="2"/>
      <c r="L6" s="2"/>
      <c r="M6" s="2"/>
      <c r="N6" s="2"/>
    </row>
    <row r="7" spans="1:14" ht="16.5" customHeight="1">
      <c r="A7" s="44" t="s">
        <v>156</v>
      </c>
      <c r="B7" s="45"/>
      <c r="C7" s="205">
        <v>329357</v>
      </c>
      <c r="D7" s="206">
        <v>127457</v>
      </c>
      <c r="E7" s="206">
        <v>13316</v>
      </c>
      <c r="F7" s="206">
        <v>107346</v>
      </c>
      <c r="G7" s="206">
        <v>1073</v>
      </c>
      <c r="H7" s="206">
        <v>13330</v>
      </c>
      <c r="I7" s="206">
        <v>28315</v>
      </c>
      <c r="J7" s="206">
        <v>8231</v>
      </c>
      <c r="K7" s="206">
        <v>452</v>
      </c>
      <c r="L7" s="206">
        <v>29837</v>
      </c>
      <c r="M7" s="206">
        <v>0</v>
      </c>
      <c r="N7" s="18">
        <v>100</v>
      </c>
    </row>
    <row r="8" spans="1:14" ht="16.5" customHeight="1">
      <c r="A8" s="44" t="s">
        <v>158</v>
      </c>
      <c r="B8" s="45"/>
      <c r="C8" s="205">
        <v>336360</v>
      </c>
      <c r="D8" s="206">
        <v>100434</v>
      </c>
      <c r="E8" s="206">
        <v>14033</v>
      </c>
      <c r="F8" s="206">
        <v>108089</v>
      </c>
      <c r="G8" s="206">
        <v>941</v>
      </c>
      <c r="H8" s="206">
        <v>11658</v>
      </c>
      <c r="I8" s="206">
        <v>31211</v>
      </c>
      <c r="J8" s="206">
        <v>8717</v>
      </c>
      <c r="K8" s="206">
        <v>385</v>
      </c>
      <c r="L8" s="206">
        <v>60892</v>
      </c>
      <c r="M8" s="206">
        <v>0</v>
      </c>
      <c r="N8" s="18">
        <v>102.1</v>
      </c>
    </row>
    <row r="9" spans="1:14" s="13" customFormat="1" ht="16.5" customHeight="1">
      <c r="A9" s="44" t="s">
        <v>159</v>
      </c>
      <c r="B9" s="45"/>
      <c r="C9" s="205">
        <v>342156</v>
      </c>
      <c r="D9" s="206">
        <v>96804</v>
      </c>
      <c r="E9" s="206">
        <v>14265</v>
      </c>
      <c r="F9" s="206">
        <v>116426</v>
      </c>
      <c r="G9" s="206">
        <v>454</v>
      </c>
      <c r="H9" s="206">
        <v>14057</v>
      </c>
      <c r="I9" s="206">
        <v>33844</v>
      </c>
      <c r="J9" s="206">
        <v>8869</v>
      </c>
      <c r="K9" s="206">
        <v>385</v>
      </c>
      <c r="L9" s="206">
        <v>57052</v>
      </c>
      <c r="M9" s="206">
        <v>0</v>
      </c>
      <c r="N9" s="18">
        <v>103.9</v>
      </c>
    </row>
    <row r="10" spans="1:14" s="13" customFormat="1" ht="16.5" customHeight="1">
      <c r="A10" s="44" t="s">
        <v>20</v>
      </c>
      <c r="B10" s="45"/>
      <c r="C10" s="205">
        <v>320525</v>
      </c>
      <c r="D10" s="206">
        <v>85089</v>
      </c>
      <c r="E10" s="206">
        <v>13030</v>
      </c>
      <c r="F10" s="206">
        <v>107088</v>
      </c>
      <c r="G10" s="206">
        <v>1056</v>
      </c>
      <c r="H10" s="206">
        <v>16053</v>
      </c>
      <c r="I10" s="206">
        <v>33619</v>
      </c>
      <c r="J10" s="206">
        <v>8505</v>
      </c>
      <c r="K10" s="206">
        <v>355</v>
      </c>
      <c r="L10" s="206">
        <v>55730</v>
      </c>
      <c r="M10" s="206">
        <v>0</v>
      </c>
      <c r="N10" s="18">
        <v>97.3</v>
      </c>
    </row>
    <row r="11" spans="1:14" s="14" customFormat="1" ht="16.5" customHeight="1">
      <c r="A11" s="52" t="s">
        <v>160</v>
      </c>
      <c r="B11" s="53"/>
      <c r="C11" s="207">
        <v>231145</v>
      </c>
      <c r="D11" s="208">
        <v>67988</v>
      </c>
      <c r="E11" s="208">
        <v>8799</v>
      </c>
      <c r="F11" s="208">
        <v>78645</v>
      </c>
      <c r="G11" s="208">
        <v>636</v>
      </c>
      <c r="H11" s="208">
        <v>9906</v>
      </c>
      <c r="I11" s="208">
        <v>23666</v>
      </c>
      <c r="J11" s="208">
        <v>6001</v>
      </c>
      <c r="K11" s="208">
        <v>219</v>
      </c>
      <c r="L11" s="208">
        <v>35285</v>
      </c>
      <c r="M11" s="208">
        <v>0</v>
      </c>
      <c r="N11" s="28">
        <v>70.2</v>
      </c>
    </row>
    <row r="12" spans="1:14" ht="6" customHeight="1">
      <c r="A12" s="186"/>
      <c r="B12" s="186"/>
      <c r="C12" s="205"/>
      <c r="D12" s="206"/>
      <c r="E12" s="206"/>
      <c r="F12" s="206"/>
      <c r="G12" s="206"/>
      <c r="H12" s="206"/>
      <c r="I12" s="206"/>
      <c r="J12" s="206"/>
      <c r="K12" s="206"/>
      <c r="L12" s="206"/>
      <c r="M12" s="206"/>
      <c r="N12" s="18"/>
    </row>
    <row r="13" spans="1:15" ht="16.5" customHeight="1">
      <c r="A13" s="6" t="s">
        <v>160</v>
      </c>
      <c r="B13" s="186" t="s">
        <v>1</v>
      </c>
      <c r="C13" s="205">
        <v>82784</v>
      </c>
      <c r="D13" s="206">
        <v>26591</v>
      </c>
      <c r="E13" s="206">
        <v>3906</v>
      </c>
      <c r="F13" s="206">
        <v>26900</v>
      </c>
      <c r="G13" s="206">
        <v>461</v>
      </c>
      <c r="H13" s="206">
        <v>2480</v>
      </c>
      <c r="I13" s="206">
        <v>8021</v>
      </c>
      <c r="J13" s="206">
        <v>1827</v>
      </c>
      <c r="K13" s="206">
        <v>83</v>
      </c>
      <c r="L13" s="206">
        <v>12515</v>
      </c>
      <c r="M13" s="206">
        <v>0</v>
      </c>
      <c r="N13" s="18">
        <v>86.7</v>
      </c>
      <c r="O13">
        <v>58765</v>
      </c>
    </row>
    <row r="14" spans="1:15" ht="16.5" customHeight="1">
      <c r="A14" s="6"/>
      <c r="B14" s="186" t="s">
        <v>11</v>
      </c>
      <c r="C14" s="205">
        <v>40082</v>
      </c>
      <c r="D14" s="206">
        <v>11006</v>
      </c>
      <c r="E14" s="206">
        <v>1490</v>
      </c>
      <c r="F14" s="206">
        <v>11027</v>
      </c>
      <c r="G14" s="206">
        <v>175</v>
      </c>
      <c r="H14" s="206">
        <v>2654</v>
      </c>
      <c r="I14" s="206">
        <v>3938</v>
      </c>
      <c r="J14" s="206">
        <v>1456</v>
      </c>
      <c r="K14" s="206">
        <v>41</v>
      </c>
      <c r="L14" s="206">
        <v>8295</v>
      </c>
      <c r="M14" s="206">
        <v>0</v>
      </c>
      <c r="N14" s="18">
        <v>70.3</v>
      </c>
      <c r="O14">
        <v>16643</v>
      </c>
    </row>
    <row r="15" spans="1:15" ht="16.5" customHeight="1">
      <c r="A15" s="6"/>
      <c r="B15" s="186" t="s">
        <v>144</v>
      </c>
      <c r="C15" s="205">
        <v>32211</v>
      </c>
      <c r="D15" s="206">
        <v>9080</v>
      </c>
      <c r="E15" s="206">
        <v>493</v>
      </c>
      <c r="F15" s="206">
        <v>12176</v>
      </c>
      <c r="G15" s="206">
        <v>0</v>
      </c>
      <c r="H15" s="206">
        <v>1616</v>
      </c>
      <c r="I15" s="206">
        <v>4549</v>
      </c>
      <c r="J15" s="206">
        <v>861</v>
      </c>
      <c r="K15" s="206">
        <v>26</v>
      </c>
      <c r="L15" s="206">
        <v>3410</v>
      </c>
      <c r="M15" s="206">
        <v>0</v>
      </c>
      <c r="N15" s="18">
        <v>115.5</v>
      </c>
      <c r="O15">
        <v>18318</v>
      </c>
    </row>
    <row r="16" spans="1:15" ht="16.5" customHeight="1">
      <c r="A16" s="6"/>
      <c r="B16" s="186" t="s">
        <v>145</v>
      </c>
      <c r="C16" s="205">
        <v>0</v>
      </c>
      <c r="D16" s="206">
        <v>0</v>
      </c>
      <c r="E16" s="206">
        <v>0</v>
      </c>
      <c r="F16" s="206">
        <v>0</v>
      </c>
      <c r="G16" s="206">
        <v>0</v>
      </c>
      <c r="H16" s="206">
        <v>0</v>
      </c>
      <c r="I16" s="206">
        <v>0</v>
      </c>
      <c r="J16" s="206">
        <v>0</v>
      </c>
      <c r="K16" s="206">
        <v>0</v>
      </c>
      <c r="L16" s="206">
        <v>0</v>
      </c>
      <c r="M16" s="206">
        <v>0</v>
      </c>
      <c r="N16" s="206">
        <v>0</v>
      </c>
      <c r="O16">
        <v>4085</v>
      </c>
    </row>
    <row r="17" spans="1:15" ht="16.5" customHeight="1">
      <c r="A17" s="6"/>
      <c r="B17" s="186" t="s">
        <v>146</v>
      </c>
      <c r="C17" s="205">
        <v>0</v>
      </c>
      <c r="D17" s="206">
        <v>0</v>
      </c>
      <c r="E17" s="206">
        <v>0</v>
      </c>
      <c r="F17" s="206">
        <v>0</v>
      </c>
      <c r="G17" s="206">
        <v>0</v>
      </c>
      <c r="H17" s="206">
        <v>0</v>
      </c>
      <c r="I17" s="206">
        <v>0</v>
      </c>
      <c r="J17" s="206">
        <v>0</v>
      </c>
      <c r="K17" s="206">
        <v>0</v>
      </c>
      <c r="L17" s="206">
        <v>0</v>
      </c>
      <c r="M17" s="206">
        <v>0</v>
      </c>
      <c r="N17" s="206">
        <v>0</v>
      </c>
      <c r="O17">
        <v>5318</v>
      </c>
    </row>
    <row r="18" spans="1:15" ht="16.5" customHeight="1">
      <c r="A18" s="6"/>
      <c r="B18" s="186" t="s">
        <v>147</v>
      </c>
      <c r="C18" s="205">
        <v>0</v>
      </c>
      <c r="D18" s="206">
        <v>0</v>
      </c>
      <c r="E18" s="206">
        <v>0</v>
      </c>
      <c r="F18" s="206">
        <v>0</v>
      </c>
      <c r="G18" s="206">
        <v>0</v>
      </c>
      <c r="H18" s="206">
        <v>0</v>
      </c>
      <c r="I18" s="206">
        <v>0</v>
      </c>
      <c r="J18" s="206">
        <v>0</v>
      </c>
      <c r="K18" s="206">
        <v>0</v>
      </c>
      <c r="L18" s="206">
        <v>0</v>
      </c>
      <c r="M18" s="206">
        <v>0</v>
      </c>
      <c r="N18" s="206">
        <v>0</v>
      </c>
      <c r="O18">
        <v>6467</v>
      </c>
    </row>
    <row r="19" spans="1:15" ht="16.5" customHeight="1">
      <c r="A19" s="6"/>
      <c r="B19" s="186" t="s">
        <v>12</v>
      </c>
      <c r="C19" s="205">
        <v>0</v>
      </c>
      <c r="D19" s="206">
        <v>0</v>
      </c>
      <c r="E19" s="206">
        <v>0</v>
      </c>
      <c r="F19" s="206">
        <v>0</v>
      </c>
      <c r="G19" s="206">
        <v>0</v>
      </c>
      <c r="H19" s="206">
        <v>0</v>
      </c>
      <c r="I19" s="206">
        <v>0</v>
      </c>
      <c r="J19" s="206">
        <v>0</v>
      </c>
      <c r="K19" s="206">
        <v>0</v>
      </c>
      <c r="L19" s="206">
        <v>0</v>
      </c>
      <c r="M19" s="206">
        <v>0</v>
      </c>
      <c r="N19" s="206">
        <v>0</v>
      </c>
      <c r="O19">
        <v>11659</v>
      </c>
    </row>
    <row r="20" spans="1:15" ht="16.5" customHeight="1">
      <c r="A20" s="6"/>
      <c r="B20" s="186" t="s">
        <v>148</v>
      </c>
      <c r="C20" s="205">
        <v>0</v>
      </c>
      <c r="D20" s="206">
        <v>0</v>
      </c>
      <c r="E20" s="206">
        <v>0</v>
      </c>
      <c r="F20" s="206">
        <v>0</v>
      </c>
      <c r="G20" s="206">
        <v>0</v>
      </c>
      <c r="H20" s="206">
        <v>0</v>
      </c>
      <c r="I20" s="206">
        <v>0</v>
      </c>
      <c r="J20" s="206">
        <v>0</v>
      </c>
      <c r="K20" s="206">
        <v>0</v>
      </c>
      <c r="L20" s="206">
        <v>0</v>
      </c>
      <c r="M20" s="206">
        <v>0</v>
      </c>
      <c r="N20" s="206">
        <v>0</v>
      </c>
      <c r="O20">
        <v>15250</v>
      </c>
    </row>
    <row r="21" spans="1:15" ht="16.5" customHeight="1">
      <c r="A21" s="6"/>
      <c r="B21" s="186" t="s">
        <v>149</v>
      </c>
      <c r="C21" s="205">
        <v>14796</v>
      </c>
      <c r="D21" s="206">
        <v>0</v>
      </c>
      <c r="E21" s="206">
        <v>0</v>
      </c>
      <c r="F21" s="206">
        <v>12857</v>
      </c>
      <c r="G21" s="206">
        <v>0</v>
      </c>
      <c r="H21" s="206">
        <v>1939</v>
      </c>
      <c r="I21" s="206">
        <v>0</v>
      </c>
      <c r="J21" s="206">
        <v>0</v>
      </c>
      <c r="K21" s="206">
        <v>0</v>
      </c>
      <c r="L21" s="206">
        <v>0</v>
      </c>
      <c r="M21" s="206">
        <v>0</v>
      </c>
      <c r="N21" s="18">
        <v>64</v>
      </c>
      <c r="O21">
        <v>13349</v>
      </c>
    </row>
    <row r="22" spans="1:15" ht="16.5" customHeight="1">
      <c r="A22" s="6" t="s">
        <v>111</v>
      </c>
      <c r="B22" s="186" t="s">
        <v>2</v>
      </c>
      <c r="C22" s="205">
        <v>7782</v>
      </c>
      <c r="D22" s="206">
        <v>2709</v>
      </c>
      <c r="E22" s="206">
        <v>352</v>
      </c>
      <c r="F22" s="206">
        <v>1963</v>
      </c>
      <c r="G22" s="206">
        <v>0</v>
      </c>
      <c r="H22" s="206">
        <v>161</v>
      </c>
      <c r="I22" s="206">
        <v>670</v>
      </c>
      <c r="J22" s="206">
        <v>214</v>
      </c>
      <c r="K22" s="206">
        <v>10</v>
      </c>
      <c r="L22" s="206">
        <v>1703</v>
      </c>
      <c r="M22" s="206">
        <v>0</v>
      </c>
      <c r="N22" s="18">
        <v>106.4</v>
      </c>
      <c r="O22">
        <v>9485</v>
      </c>
    </row>
    <row r="23" spans="1:15" ht="16.5" customHeight="1">
      <c r="A23" s="186"/>
      <c r="B23" s="186" t="s">
        <v>13</v>
      </c>
      <c r="C23" s="205">
        <v>12375</v>
      </c>
      <c r="D23" s="206">
        <v>5023</v>
      </c>
      <c r="E23" s="206">
        <v>259</v>
      </c>
      <c r="F23" s="206">
        <v>2572</v>
      </c>
      <c r="G23" s="206">
        <v>0</v>
      </c>
      <c r="H23" s="206">
        <v>66</v>
      </c>
      <c r="I23" s="206">
        <v>1913</v>
      </c>
      <c r="J23" s="206">
        <v>420</v>
      </c>
      <c r="K23" s="206">
        <v>8</v>
      </c>
      <c r="L23" s="206">
        <v>2114</v>
      </c>
      <c r="M23" s="206">
        <v>0</v>
      </c>
      <c r="N23" s="18">
        <v>99.8</v>
      </c>
      <c r="O23">
        <v>13669</v>
      </c>
    </row>
    <row r="24" spans="1:15" ht="16.5" customHeight="1">
      <c r="A24" s="21"/>
      <c r="B24" s="186" t="s">
        <v>150</v>
      </c>
      <c r="C24" s="205">
        <v>41115</v>
      </c>
      <c r="D24" s="206">
        <v>13579</v>
      </c>
      <c r="E24" s="206">
        <v>2299</v>
      </c>
      <c r="F24" s="206">
        <v>11150</v>
      </c>
      <c r="G24" s="206">
        <v>0</v>
      </c>
      <c r="H24" s="206">
        <v>990</v>
      </c>
      <c r="I24" s="206">
        <v>4575</v>
      </c>
      <c r="J24" s="206">
        <v>1223</v>
      </c>
      <c r="K24" s="206">
        <v>51</v>
      </c>
      <c r="L24" s="206">
        <v>7248</v>
      </c>
      <c r="M24" s="206">
        <v>0</v>
      </c>
      <c r="N24" s="18">
        <v>85.6</v>
      </c>
      <c r="O24">
        <v>27324</v>
      </c>
    </row>
    <row r="25" spans="1:14" ht="6" customHeight="1" thickBot="1">
      <c r="A25" s="210"/>
      <c r="B25" s="210"/>
      <c r="C25" s="211"/>
      <c r="D25" s="210"/>
      <c r="E25" s="5"/>
      <c r="F25" s="5"/>
      <c r="G25" s="5"/>
      <c r="H25" s="5"/>
      <c r="I25" s="5"/>
      <c r="J25" s="5"/>
      <c r="K25" s="5"/>
      <c r="L25" s="5"/>
      <c r="M25" s="5"/>
      <c r="N25" s="5"/>
    </row>
    <row r="26" spans="1:15" ht="18" customHeight="1">
      <c r="A26" s="7" t="s">
        <v>157</v>
      </c>
      <c r="B26" s="21"/>
      <c r="C26" s="21"/>
      <c r="D26" s="2"/>
      <c r="E26" s="134"/>
      <c r="F26" s="134"/>
      <c r="G26" s="134"/>
      <c r="H26" s="134"/>
      <c r="I26" s="134"/>
      <c r="J26" s="134"/>
      <c r="K26" s="134"/>
      <c r="L26" s="134"/>
      <c r="M26" s="134"/>
      <c r="N26" s="134"/>
      <c r="O26">
        <v>200332</v>
      </c>
    </row>
  </sheetData>
  <mergeCells count="13">
    <mergeCell ref="I4:K4"/>
    <mergeCell ref="L4:M4"/>
    <mergeCell ref="N4:N5"/>
    <mergeCell ref="C4:C5"/>
    <mergeCell ref="A4:B5"/>
    <mergeCell ref="A2:H2"/>
    <mergeCell ref="D4:E4"/>
    <mergeCell ref="F4:H4"/>
    <mergeCell ref="A11:B11"/>
    <mergeCell ref="A7:B7"/>
    <mergeCell ref="A8:B8"/>
    <mergeCell ref="A9:B9"/>
    <mergeCell ref="A10:B10"/>
  </mergeCells>
  <printOptions/>
  <pageMargins left="0.6692913385826772" right="0.6692913385826772" top="0.3937007874015748" bottom="0.6692913385826772" header="0.5118110236220472"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26"/>
  <dimension ref="A1:N27"/>
  <sheetViews>
    <sheetView workbookViewId="0" topLeftCell="A1">
      <selection activeCell="A2" sqref="A2:G2"/>
    </sheetView>
  </sheetViews>
  <sheetFormatPr defaultColWidth="9.00390625" defaultRowHeight="13.5"/>
  <cols>
    <col min="1" max="2" width="8.625" style="214" customWidth="1"/>
    <col min="3" max="3" width="16.125" style="214" customWidth="1"/>
    <col min="4" max="7" width="14.125" style="1" customWidth="1"/>
    <col min="8" max="11" width="17.625" style="1" customWidth="1"/>
    <col min="12" max="12" width="19.625" style="1" customWidth="1"/>
    <col min="13" max="13" width="15.00390625" style="1" customWidth="1"/>
    <col min="14" max="14" width="11.75390625" style="1" hidden="1" customWidth="1"/>
    <col min="15" max="15" width="7.625" style="0" customWidth="1"/>
  </cols>
  <sheetData>
    <row r="1" spans="1:14" ht="30" customHeight="1">
      <c r="A1" s="3"/>
      <c r="B1" s="21"/>
      <c r="C1" s="21"/>
      <c r="D1" s="2"/>
      <c r="E1" s="2"/>
      <c r="F1" s="2"/>
      <c r="G1" s="2"/>
      <c r="H1" s="2"/>
      <c r="I1" s="2"/>
      <c r="J1" s="2"/>
      <c r="K1" s="2"/>
      <c r="L1" s="2"/>
      <c r="M1" s="2"/>
      <c r="N1" s="115"/>
    </row>
    <row r="2" spans="1:14" ht="21" customHeight="1">
      <c r="A2" s="33" t="s">
        <v>129</v>
      </c>
      <c r="B2" s="33"/>
      <c r="C2" s="33"/>
      <c r="D2" s="33"/>
      <c r="E2" s="33"/>
      <c r="F2" s="33"/>
      <c r="G2" s="33"/>
      <c r="H2" s="27"/>
      <c r="I2" s="134"/>
      <c r="J2" s="134"/>
      <c r="K2" s="134"/>
      <c r="L2" s="134"/>
      <c r="M2" s="134"/>
      <c r="N2" s="134"/>
    </row>
    <row r="3" spans="1:14" ht="16.5" customHeight="1" thickBot="1">
      <c r="A3" s="21"/>
      <c r="B3" s="21"/>
      <c r="C3" s="21"/>
      <c r="D3" s="2"/>
      <c r="E3" s="134"/>
      <c r="F3" s="134"/>
      <c r="G3" s="134"/>
      <c r="H3" s="134"/>
      <c r="I3" s="134"/>
      <c r="J3" s="134"/>
      <c r="K3" s="134"/>
      <c r="L3" s="6" t="s">
        <v>3</v>
      </c>
      <c r="M3" s="134"/>
      <c r="N3" s="6"/>
    </row>
    <row r="4" spans="1:14" ht="18" customHeight="1">
      <c r="A4" s="196" t="s">
        <v>130</v>
      </c>
      <c r="B4" s="197"/>
      <c r="C4" s="39" t="s">
        <v>131</v>
      </c>
      <c r="D4" s="119" t="s">
        <v>132</v>
      </c>
      <c r="E4" s="117"/>
      <c r="F4" s="118" t="s">
        <v>133</v>
      </c>
      <c r="G4" s="118"/>
      <c r="H4" s="119"/>
      <c r="I4" s="118" t="s">
        <v>134</v>
      </c>
      <c r="J4" s="118"/>
      <c r="K4" s="118"/>
      <c r="L4" s="198" t="s">
        <v>135</v>
      </c>
      <c r="M4"/>
      <c r="N4"/>
    </row>
    <row r="5" spans="1:14" ht="24" customHeight="1">
      <c r="A5" s="199"/>
      <c r="B5" s="200"/>
      <c r="C5" s="41"/>
      <c r="D5" s="25" t="s">
        <v>136</v>
      </c>
      <c r="E5" s="23" t="s">
        <v>137</v>
      </c>
      <c r="F5" s="23" t="s">
        <v>136</v>
      </c>
      <c r="G5" s="191" t="s">
        <v>138</v>
      </c>
      <c r="H5" s="201" t="s">
        <v>137</v>
      </c>
      <c r="I5" s="202" t="s">
        <v>139</v>
      </c>
      <c r="J5" s="202" t="s">
        <v>140</v>
      </c>
      <c r="K5" s="202" t="s">
        <v>141</v>
      </c>
      <c r="L5" s="203"/>
      <c r="M5"/>
      <c r="N5"/>
    </row>
    <row r="6" spans="1:14" ht="6" customHeight="1">
      <c r="A6" s="21"/>
      <c r="B6" s="21"/>
      <c r="C6" s="204"/>
      <c r="D6" s="134"/>
      <c r="E6" s="134"/>
      <c r="F6" s="134"/>
      <c r="G6" s="134"/>
      <c r="H6" s="134"/>
      <c r="I6" s="134"/>
      <c r="J6" s="134"/>
      <c r="K6" s="134"/>
      <c r="M6"/>
      <c r="N6"/>
    </row>
    <row r="7" spans="1:14" ht="16.5" customHeight="1">
      <c r="A7" s="44" t="s">
        <v>23</v>
      </c>
      <c r="B7" s="45"/>
      <c r="C7" s="205">
        <v>185892</v>
      </c>
      <c r="D7" s="206">
        <v>95869</v>
      </c>
      <c r="E7" s="206">
        <v>21693</v>
      </c>
      <c r="F7" s="206">
        <v>40338</v>
      </c>
      <c r="G7" s="206">
        <v>1100</v>
      </c>
      <c r="H7" s="206">
        <v>16428</v>
      </c>
      <c r="I7" s="206">
        <v>6663</v>
      </c>
      <c r="J7" s="206">
        <v>3329</v>
      </c>
      <c r="K7" s="206">
        <v>472</v>
      </c>
      <c r="L7" s="18">
        <v>100</v>
      </c>
      <c r="M7"/>
      <c r="N7"/>
    </row>
    <row r="8" spans="1:14" ht="16.5" customHeight="1">
      <c r="A8" s="44" t="s">
        <v>142</v>
      </c>
      <c r="B8" s="45"/>
      <c r="C8" s="205">
        <v>204168</v>
      </c>
      <c r="D8" s="206">
        <v>103286</v>
      </c>
      <c r="E8" s="206">
        <v>24056</v>
      </c>
      <c r="F8" s="206">
        <v>44462</v>
      </c>
      <c r="G8" s="206">
        <v>345</v>
      </c>
      <c r="H8" s="206">
        <v>20220</v>
      </c>
      <c r="I8" s="206">
        <v>7764</v>
      </c>
      <c r="J8" s="206">
        <v>3583</v>
      </c>
      <c r="K8" s="206">
        <v>452</v>
      </c>
      <c r="L8" s="18">
        <v>109.8</v>
      </c>
      <c r="M8"/>
      <c r="N8"/>
    </row>
    <row r="9" spans="1:12" s="13" customFormat="1" ht="16.5" customHeight="1">
      <c r="A9" s="44" t="s">
        <v>143</v>
      </c>
      <c r="B9" s="45"/>
      <c r="C9" s="205">
        <v>203944</v>
      </c>
      <c r="D9" s="206">
        <v>97873</v>
      </c>
      <c r="E9" s="206">
        <v>24783</v>
      </c>
      <c r="F9" s="206">
        <v>50886</v>
      </c>
      <c r="G9" s="206">
        <v>280</v>
      </c>
      <c r="H9" s="206">
        <v>17523</v>
      </c>
      <c r="I9" s="206">
        <v>8472</v>
      </c>
      <c r="J9" s="206">
        <v>3632</v>
      </c>
      <c r="K9" s="206">
        <v>495</v>
      </c>
      <c r="L9" s="18">
        <v>109.7</v>
      </c>
    </row>
    <row r="10" spans="1:12" s="13" customFormat="1" ht="16.5" customHeight="1">
      <c r="A10" s="44" t="s">
        <v>20</v>
      </c>
      <c r="B10" s="45"/>
      <c r="C10" s="205">
        <v>198377</v>
      </c>
      <c r="D10" s="206">
        <v>92817</v>
      </c>
      <c r="E10" s="206">
        <v>23683</v>
      </c>
      <c r="F10" s="206">
        <v>51325</v>
      </c>
      <c r="G10" s="206">
        <v>352</v>
      </c>
      <c r="H10" s="206">
        <v>18286</v>
      </c>
      <c r="I10" s="206">
        <v>7703</v>
      </c>
      <c r="J10" s="206">
        <v>3741</v>
      </c>
      <c r="K10" s="206">
        <v>470</v>
      </c>
      <c r="L10" s="18">
        <v>106.7</v>
      </c>
    </row>
    <row r="11" spans="1:12" s="14" customFormat="1" ht="16.5" customHeight="1">
      <c r="A11" s="52" t="s">
        <v>152</v>
      </c>
      <c r="B11" s="53"/>
      <c r="C11" s="207">
        <v>189744</v>
      </c>
      <c r="D11" s="208">
        <v>86514</v>
      </c>
      <c r="E11" s="208">
        <v>23288</v>
      </c>
      <c r="F11" s="208">
        <v>50570</v>
      </c>
      <c r="G11" s="208">
        <v>344</v>
      </c>
      <c r="H11" s="208">
        <v>18238</v>
      </c>
      <c r="I11" s="208">
        <v>7054</v>
      </c>
      <c r="J11" s="208">
        <v>3293</v>
      </c>
      <c r="K11" s="208">
        <v>443</v>
      </c>
      <c r="L11" s="28">
        <v>102.1</v>
      </c>
    </row>
    <row r="12" spans="1:14" ht="6" customHeight="1">
      <c r="A12" s="186"/>
      <c r="B12" s="186"/>
      <c r="C12" s="205"/>
      <c r="D12" s="206"/>
      <c r="E12" s="206"/>
      <c r="F12" s="206"/>
      <c r="G12" s="206"/>
      <c r="H12" s="206"/>
      <c r="I12" s="206"/>
      <c r="J12" s="206"/>
      <c r="K12" s="206"/>
      <c r="L12" s="206"/>
      <c r="M12"/>
      <c r="N12"/>
    </row>
    <row r="13" spans="1:14" ht="16.5" customHeight="1">
      <c r="A13" s="6" t="s">
        <v>152</v>
      </c>
      <c r="B13" s="186" t="s">
        <v>1</v>
      </c>
      <c r="C13" s="205">
        <v>21806</v>
      </c>
      <c r="D13" s="206">
        <v>10297</v>
      </c>
      <c r="E13" s="206">
        <v>3509</v>
      </c>
      <c r="F13" s="206">
        <v>4378</v>
      </c>
      <c r="G13" s="206">
        <v>238</v>
      </c>
      <c r="H13" s="206">
        <v>1842</v>
      </c>
      <c r="I13" s="206">
        <v>1069</v>
      </c>
      <c r="J13" s="206">
        <v>413</v>
      </c>
      <c r="K13" s="206">
        <v>60</v>
      </c>
      <c r="L13" s="18">
        <v>100.8</v>
      </c>
      <c r="M13"/>
      <c r="N13">
        <v>17046</v>
      </c>
    </row>
    <row r="14" spans="1:14" ht="16.5" customHeight="1">
      <c r="A14" s="6"/>
      <c r="B14" s="186" t="s">
        <v>11</v>
      </c>
      <c r="C14" s="205">
        <v>25808</v>
      </c>
      <c r="D14" s="206">
        <v>10999</v>
      </c>
      <c r="E14" s="206">
        <v>3093</v>
      </c>
      <c r="F14" s="206">
        <v>7619</v>
      </c>
      <c r="G14" s="209">
        <v>0</v>
      </c>
      <c r="H14" s="206">
        <v>2801</v>
      </c>
      <c r="I14" s="206">
        <v>858</v>
      </c>
      <c r="J14" s="206">
        <v>381</v>
      </c>
      <c r="K14" s="206">
        <v>57</v>
      </c>
      <c r="L14" s="18">
        <v>80.7</v>
      </c>
      <c r="M14"/>
      <c r="N14">
        <v>18765</v>
      </c>
    </row>
    <row r="15" spans="1:14" ht="16.5" customHeight="1">
      <c r="A15" s="6"/>
      <c r="B15" s="186" t="s">
        <v>144</v>
      </c>
      <c r="C15" s="205">
        <v>13345</v>
      </c>
      <c r="D15" s="206">
        <v>4316</v>
      </c>
      <c r="E15" s="206">
        <v>882</v>
      </c>
      <c r="F15" s="206">
        <v>6020</v>
      </c>
      <c r="G15" s="209">
        <v>0</v>
      </c>
      <c r="H15" s="206">
        <v>1372</v>
      </c>
      <c r="I15" s="206">
        <v>501</v>
      </c>
      <c r="J15" s="206">
        <v>230</v>
      </c>
      <c r="K15" s="206">
        <v>24</v>
      </c>
      <c r="L15" s="18">
        <v>137.7</v>
      </c>
      <c r="M15"/>
      <c r="N15">
        <v>9394</v>
      </c>
    </row>
    <row r="16" spans="1:14" ht="16.5" customHeight="1">
      <c r="A16" s="6"/>
      <c r="B16" s="186" t="s">
        <v>145</v>
      </c>
      <c r="C16" s="205">
        <v>9793</v>
      </c>
      <c r="D16" s="206">
        <v>4910</v>
      </c>
      <c r="E16" s="206">
        <v>947</v>
      </c>
      <c r="F16" s="206">
        <v>2729</v>
      </c>
      <c r="G16" s="206">
        <v>29</v>
      </c>
      <c r="H16" s="206">
        <v>669</v>
      </c>
      <c r="I16" s="206">
        <v>309</v>
      </c>
      <c r="J16" s="206">
        <v>177</v>
      </c>
      <c r="K16" s="206">
        <v>23</v>
      </c>
      <c r="L16" s="18">
        <v>134.8</v>
      </c>
      <c r="M16"/>
      <c r="N16">
        <v>7523</v>
      </c>
    </row>
    <row r="17" spans="1:14" ht="16.5" customHeight="1">
      <c r="A17" s="6"/>
      <c r="B17" s="186" t="s">
        <v>146</v>
      </c>
      <c r="C17" s="205">
        <v>25028</v>
      </c>
      <c r="D17" s="206">
        <v>11317</v>
      </c>
      <c r="E17" s="206">
        <v>3816</v>
      </c>
      <c r="F17" s="206">
        <v>6286</v>
      </c>
      <c r="G17" s="206">
        <v>39</v>
      </c>
      <c r="H17" s="206">
        <v>2477</v>
      </c>
      <c r="I17" s="206">
        <v>651</v>
      </c>
      <c r="J17" s="206">
        <v>380</v>
      </c>
      <c r="K17" s="206">
        <v>62</v>
      </c>
      <c r="L17" s="18">
        <v>156.4</v>
      </c>
      <c r="M17"/>
      <c r="N17">
        <v>17167</v>
      </c>
    </row>
    <row r="18" spans="1:14" ht="16.5" customHeight="1">
      <c r="A18" s="6"/>
      <c r="B18" s="186" t="s">
        <v>147</v>
      </c>
      <c r="C18" s="205">
        <v>21907</v>
      </c>
      <c r="D18" s="206">
        <v>10584</v>
      </c>
      <c r="E18" s="206">
        <v>2968</v>
      </c>
      <c r="F18" s="206">
        <v>5539</v>
      </c>
      <c r="G18" s="209">
        <v>0</v>
      </c>
      <c r="H18" s="206">
        <v>1841</v>
      </c>
      <c r="I18" s="206">
        <v>525</v>
      </c>
      <c r="J18" s="206">
        <v>394</v>
      </c>
      <c r="K18" s="206">
        <v>56</v>
      </c>
      <c r="L18" s="18">
        <v>144.8</v>
      </c>
      <c r="M18"/>
      <c r="N18">
        <v>13902</v>
      </c>
    </row>
    <row r="19" spans="1:14" ht="16.5" customHeight="1">
      <c r="A19" s="6"/>
      <c r="B19" s="186" t="s">
        <v>12</v>
      </c>
      <c r="C19" s="205">
        <v>16731</v>
      </c>
      <c r="D19" s="206">
        <v>7102</v>
      </c>
      <c r="E19" s="206">
        <v>1514</v>
      </c>
      <c r="F19" s="206">
        <v>3872</v>
      </c>
      <c r="G19" s="209">
        <v>0</v>
      </c>
      <c r="H19" s="206">
        <v>2988</v>
      </c>
      <c r="I19" s="206">
        <v>843</v>
      </c>
      <c r="J19" s="206">
        <v>359</v>
      </c>
      <c r="K19" s="206">
        <v>53</v>
      </c>
      <c r="L19" s="18">
        <v>84.4</v>
      </c>
      <c r="M19"/>
      <c r="N19">
        <v>21233</v>
      </c>
    </row>
    <row r="20" spans="1:14" ht="16.5" customHeight="1">
      <c r="A20" s="6"/>
      <c r="B20" s="186" t="s">
        <v>148</v>
      </c>
      <c r="C20" s="205">
        <v>11804</v>
      </c>
      <c r="D20" s="206">
        <v>5474</v>
      </c>
      <c r="E20" s="206">
        <v>1307</v>
      </c>
      <c r="F20" s="206">
        <v>2557</v>
      </c>
      <c r="G20" s="209">
        <v>0</v>
      </c>
      <c r="H20" s="206">
        <v>1600</v>
      </c>
      <c r="I20" s="206">
        <v>607</v>
      </c>
      <c r="J20" s="206">
        <v>237</v>
      </c>
      <c r="K20" s="206">
        <v>22</v>
      </c>
      <c r="L20" s="18">
        <v>79.2</v>
      </c>
      <c r="M20"/>
      <c r="N20">
        <v>17633</v>
      </c>
    </row>
    <row r="21" spans="1:14" ht="16.5" customHeight="1">
      <c r="A21" s="6"/>
      <c r="B21" s="186" t="s">
        <v>149</v>
      </c>
      <c r="C21" s="205">
        <v>3758</v>
      </c>
      <c r="D21" s="206">
        <v>1609</v>
      </c>
      <c r="E21" s="206">
        <v>364</v>
      </c>
      <c r="F21" s="206">
        <v>1478</v>
      </c>
      <c r="G21" s="209">
        <v>0</v>
      </c>
      <c r="H21" s="206">
        <v>109</v>
      </c>
      <c r="I21" s="206">
        <v>133</v>
      </c>
      <c r="J21" s="206">
        <v>59</v>
      </c>
      <c r="K21" s="206">
        <v>6</v>
      </c>
      <c r="L21" s="18">
        <v>120.4</v>
      </c>
      <c r="M21"/>
      <c r="N21">
        <v>3727</v>
      </c>
    </row>
    <row r="22" spans="1:14" ht="16.5" customHeight="1">
      <c r="A22" s="6" t="s">
        <v>111</v>
      </c>
      <c r="B22" s="186" t="s">
        <v>2</v>
      </c>
      <c r="C22" s="205">
        <v>9864</v>
      </c>
      <c r="D22" s="206">
        <v>5472</v>
      </c>
      <c r="E22" s="206">
        <v>1291</v>
      </c>
      <c r="F22" s="206">
        <v>2217</v>
      </c>
      <c r="G22" s="209">
        <v>0</v>
      </c>
      <c r="H22" s="206">
        <v>412</v>
      </c>
      <c r="I22" s="206">
        <v>283</v>
      </c>
      <c r="J22" s="206">
        <v>166</v>
      </c>
      <c r="K22" s="206">
        <v>23</v>
      </c>
      <c r="L22" s="18">
        <v>108.9</v>
      </c>
      <c r="M22"/>
      <c r="N22">
        <v>7336</v>
      </c>
    </row>
    <row r="23" spans="1:14" ht="16.5" customHeight="1">
      <c r="A23" s="186"/>
      <c r="B23" s="186" t="s">
        <v>13</v>
      </c>
      <c r="C23" s="205">
        <v>8710</v>
      </c>
      <c r="D23" s="206">
        <v>4581</v>
      </c>
      <c r="E23" s="206">
        <v>687</v>
      </c>
      <c r="F23" s="206">
        <v>2489</v>
      </c>
      <c r="G23" s="206">
        <v>38</v>
      </c>
      <c r="H23" s="206">
        <v>509</v>
      </c>
      <c r="I23" s="206">
        <v>275</v>
      </c>
      <c r="J23" s="206">
        <v>124</v>
      </c>
      <c r="K23" s="206">
        <v>7</v>
      </c>
      <c r="L23" s="18">
        <v>74.6</v>
      </c>
      <c r="M23"/>
      <c r="N23">
        <v>9643</v>
      </c>
    </row>
    <row r="24" spans="1:14" ht="16.5" customHeight="1">
      <c r="A24" s="21"/>
      <c r="B24" s="186" t="s">
        <v>150</v>
      </c>
      <c r="C24" s="205">
        <v>21190</v>
      </c>
      <c r="D24" s="206">
        <v>9853</v>
      </c>
      <c r="E24" s="206">
        <v>2910</v>
      </c>
      <c r="F24" s="206">
        <v>5386</v>
      </c>
      <c r="G24" s="209">
        <v>0</v>
      </c>
      <c r="H24" s="206">
        <v>1618</v>
      </c>
      <c r="I24" s="206">
        <v>1000</v>
      </c>
      <c r="J24" s="206">
        <v>373</v>
      </c>
      <c r="K24" s="206">
        <v>50</v>
      </c>
      <c r="L24" s="18">
        <v>82.7</v>
      </c>
      <c r="M24"/>
      <c r="N24">
        <v>20115</v>
      </c>
    </row>
    <row r="25" spans="1:14" ht="6" customHeight="1" thickBot="1">
      <c r="A25" s="210"/>
      <c r="B25" s="210"/>
      <c r="C25" s="211"/>
      <c r="D25" s="210"/>
      <c r="E25" s="5"/>
      <c r="F25" s="5"/>
      <c r="G25" s="5"/>
      <c r="H25" s="5"/>
      <c r="I25" s="5"/>
      <c r="J25" s="5"/>
      <c r="K25" s="5"/>
      <c r="L25" s="5"/>
      <c r="M25"/>
      <c r="N25"/>
    </row>
    <row r="26" spans="1:14" ht="18" customHeight="1">
      <c r="A26" s="7" t="s">
        <v>151</v>
      </c>
      <c r="B26" s="21"/>
      <c r="C26" s="21"/>
      <c r="D26" s="21"/>
      <c r="E26" s="2"/>
      <c r="F26" s="2"/>
      <c r="G26" s="2"/>
      <c r="H26" s="2"/>
      <c r="I26" s="2"/>
      <c r="J26" s="2"/>
      <c r="K26" s="2"/>
      <c r="L26" s="2"/>
      <c r="M26" s="2"/>
      <c r="N26" s="212">
        <v>163484</v>
      </c>
    </row>
    <row r="27" spans="1:14" ht="15" customHeight="1">
      <c r="A27" s="186"/>
      <c r="B27" s="21"/>
      <c r="C27" s="21"/>
      <c r="D27" s="2"/>
      <c r="E27" s="213"/>
      <c r="F27" s="213"/>
      <c r="G27" s="213"/>
      <c r="H27" s="213"/>
      <c r="I27" s="213"/>
      <c r="J27" s="213"/>
      <c r="K27" s="213"/>
      <c r="L27" s="213"/>
      <c r="M27" s="213"/>
      <c r="N27" s="213"/>
    </row>
  </sheetData>
  <mergeCells count="12">
    <mergeCell ref="L4:L5"/>
    <mergeCell ref="F4:H4"/>
    <mergeCell ref="I4:K4"/>
    <mergeCell ref="D4:E4"/>
    <mergeCell ref="A11:B11"/>
    <mergeCell ref="C4:C5"/>
    <mergeCell ref="A4:B5"/>
    <mergeCell ref="A2:G2"/>
    <mergeCell ref="A9:B9"/>
    <mergeCell ref="A10:B10"/>
    <mergeCell ref="A7:B7"/>
    <mergeCell ref="A8:B8"/>
  </mergeCells>
  <printOptions/>
  <pageMargins left="0.6692913385826772" right="0.6692913385826772" top="0.3937007874015748" bottom="0.6692913385826772" header="0.5118110236220472"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行政情報課</dc:creator>
  <cp:keywords/>
  <dc:description/>
  <cp:lastModifiedBy>H0000</cp:lastModifiedBy>
  <cp:lastPrinted>2009-01-27T03:22:25Z</cp:lastPrinted>
  <dcterms:created xsi:type="dcterms:W3CDTF">2001-02-09T06:42:36Z</dcterms:created>
  <dcterms:modified xsi:type="dcterms:W3CDTF">2011-04-12T04:47:44Z</dcterms:modified>
  <cp:category/>
  <cp:version/>
  <cp:contentType/>
  <cp:contentStatus/>
</cp:coreProperties>
</file>