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45" windowWidth="14940" windowHeight="7650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LO79" i="4" s="1"/>
  <c r="EP7" i="5"/>
  <c r="KV79" i="4" s="1"/>
  <c r="EO7" i="5"/>
  <c r="EN7" i="5"/>
  <c r="EL7" i="5"/>
  <c r="HM80" i="4" s="1"/>
  <c r="EK7" i="5"/>
  <c r="GT80" i="4" s="1"/>
  <c r="EJ7" i="5"/>
  <c r="EI7" i="5"/>
  <c r="EH7" i="5"/>
  <c r="EO80" i="4" s="1"/>
  <c r="EG7" i="5"/>
  <c r="HM79" i="4" s="1"/>
  <c r="EF7" i="5"/>
  <c r="EE7" i="5"/>
  <c r="ED7" i="5"/>
  <c r="EC7" i="5"/>
  <c r="EO79" i="4" s="1"/>
  <c r="EA7" i="5"/>
  <c r="DZ7" i="5"/>
  <c r="DY7" i="5"/>
  <c r="BG80" i="4" s="1"/>
  <c r="DX7" i="5"/>
  <c r="AN80" i="4" s="1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KU55" i="4" s="1"/>
  <c r="DG7" i="5"/>
  <c r="KF55" i="4" s="1"/>
  <c r="DE7" i="5"/>
  <c r="DD7" i="5"/>
  <c r="DC7" i="5"/>
  <c r="HV56" i="4" s="1"/>
  <c r="DB7" i="5"/>
  <c r="HG56" i="4" s="1"/>
  <c r="DA7" i="5"/>
  <c r="CZ7" i="5"/>
  <c r="CY7" i="5"/>
  <c r="IK55" i="4" s="1"/>
  <c r="CX7" i="5"/>
  <c r="HV55" i="4" s="1"/>
  <c r="CW7" i="5"/>
  <c r="CV7" i="5"/>
  <c r="CT7" i="5"/>
  <c r="FL56" i="4" s="1"/>
  <c r="CS7" i="5"/>
  <c r="EW56" i="4" s="1"/>
  <c r="CR7" i="5"/>
  <c r="CQ7" i="5"/>
  <c r="CP7" i="5"/>
  <c r="DD56" i="4" s="1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KU33" i="4" s="1"/>
  <c r="BO7" i="5"/>
  <c r="KF33" i="4" s="1"/>
  <c r="BM7" i="5"/>
  <c r="BL7" i="5"/>
  <c r="BK7" i="5"/>
  <c r="HV34" i="4" s="1"/>
  <c r="BJ7" i="5"/>
  <c r="HG34" i="4" s="1"/>
  <c r="BI7" i="5"/>
  <c r="BH7" i="5"/>
  <c r="BG7" i="5"/>
  <c r="IK33" i="4" s="1"/>
  <c r="BF7" i="5"/>
  <c r="HV33" i="4" s="1"/>
  <c r="BE7" i="5"/>
  <c r="BD7" i="5"/>
  <c r="BB7" i="5"/>
  <c r="FL34" i="4" s="1"/>
  <c r="BA7" i="5"/>
  <c r="EW34" i="4" s="1"/>
  <c r="AZ7" i="5"/>
  <c r="AY7" i="5"/>
  <c r="AX7" i="5"/>
  <c r="DD34" i="4" s="1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ID12" i="4" s="1"/>
  <c r="AD6" i="5"/>
  <c r="LP10" i="4" s="1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N6" i="5"/>
  <c r="EG8" i="4" s="1"/>
  <c r="M6" i="5"/>
  <c r="CN8" i="4" s="1"/>
  <c r="L6" i="5"/>
  <c r="AU8" i="4" s="1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G90" i="4"/>
  <c r="F90" i="4"/>
  <c r="C90" i="4"/>
  <c r="B90" i="4"/>
  <c r="MH80" i="4"/>
  <c r="LO80" i="4"/>
  <c r="KV80" i="4"/>
  <c r="KC80" i="4"/>
  <c r="JJ80" i="4"/>
  <c r="GA80" i="4"/>
  <c r="FH80" i="4"/>
  <c r="CS80" i="4"/>
  <c r="BZ80" i="4"/>
  <c r="U80" i="4"/>
  <c r="MH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GR56" i="4"/>
  <c r="EH56" i="4"/>
  <c r="DS56" i="4"/>
  <c r="BX56" i="4"/>
  <c r="BI56" i="4"/>
  <c r="AT56" i="4"/>
  <c r="P56" i="4"/>
  <c r="LY55" i="4"/>
  <c r="LJ55" i="4"/>
  <c r="IZ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GR34" i="4"/>
  <c r="EH34" i="4"/>
  <c r="DS34" i="4"/>
  <c r="BX34" i="4"/>
  <c r="BI34" i="4"/>
  <c r="AT34" i="4"/>
  <c r="P34" i="4"/>
  <c r="LY33" i="4"/>
  <c r="LJ33" i="4"/>
  <c r="IZ33" i="4"/>
  <c r="HG33" i="4"/>
  <c r="GR33" i="4"/>
  <c r="EW33" i="4"/>
  <c r="EH33" i="4"/>
  <c r="DS33" i="4"/>
  <c r="BX33" i="4"/>
  <c r="BI33" i="4"/>
  <c r="AT33" i="4"/>
  <c r="AE33" i="4"/>
  <c r="P33" i="4"/>
  <c r="JW12" i="4"/>
  <c r="EG12" i="4"/>
  <c r="CN12" i="4"/>
  <c r="AU12" i="4"/>
  <c r="ID10" i="4"/>
  <c r="FZ10" i="4"/>
  <c r="EG10" i="4"/>
  <c r="CN10" i="4"/>
  <c r="AU10" i="4"/>
  <c r="B10" i="4"/>
  <c r="LP8" i="4"/>
  <c r="JW8" i="4"/>
  <c r="ID8" i="4"/>
  <c r="B8" i="4"/>
  <c r="HM78" i="4" l="1"/>
  <c r="FL54" i="4"/>
  <c r="FL32" i="4"/>
  <c r="CS78" i="4"/>
  <c r="BX54" i="4"/>
  <c r="BX32" i="4"/>
  <c r="MN54" i="4"/>
  <c r="MN32" i="4"/>
  <c r="MH78" i="4"/>
  <c r="IZ54" i="4"/>
  <c r="IZ32" i="4"/>
  <c r="C11" i="5"/>
  <c r="D11" i="5"/>
  <c r="E11" i="5"/>
  <c r="B11" i="5"/>
  <c r="AN78" i="4" l="1"/>
  <c r="AE54" i="4"/>
  <c r="AE32" i="4"/>
  <c r="KU54" i="4"/>
  <c r="KU32" i="4"/>
  <c r="KC78" i="4"/>
  <c r="HG54" i="4"/>
  <c r="FH78" i="4"/>
  <c r="DS54" i="4"/>
  <c r="DS32" i="4"/>
  <c r="HG32" i="4"/>
  <c r="EO78" i="4"/>
  <c r="DD54" i="4"/>
  <c r="DD32" i="4"/>
  <c r="U78" i="4"/>
  <c r="P54" i="4"/>
  <c r="P32" i="4"/>
  <c r="KF54" i="4"/>
  <c r="KF32" i="4"/>
  <c r="JJ78" i="4"/>
  <c r="GR54" i="4"/>
  <c r="GR32" i="4"/>
  <c r="LO78" i="4"/>
  <c r="IK54" i="4"/>
  <c r="IK32" i="4"/>
  <c r="EW54" i="4"/>
  <c r="BI32" i="4"/>
  <c r="GT78" i="4"/>
  <c r="EW32" i="4"/>
  <c r="BI54" i="4"/>
  <c r="LY54" i="4"/>
  <c r="LY32" i="4"/>
  <c r="BZ78" i="4"/>
  <c r="LJ54" i="4"/>
  <c r="LJ32" i="4"/>
  <c r="KV78" i="4"/>
  <c r="HV32" i="4"/>
  <c r="EH54" i="4"/>
  <c r="HV54" i="4"/>
  <c r="GA78" i="4"/>
  <c r="EH32" i="4"/>
  <c r="BG78" i="4"/>
  <c r="AT54" i="4"/>
  <c r="AT32" i="4"/>
</calcChain>
</file>

<file path=xl/sharedStrings.xml><?xml version="1.0" encoding="utf-8"?>
<sst xmlns="http://schemas.openxmlformats.org/spreadsheetml/2006/main" count="292" uniqueCount="149">
  <si>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</si>
  <si>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</si>
  <si>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</si>
  <si>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</si>
  <si>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</si>
  <si>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</si>
  <si>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</si>
  <si>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</si>
  <si>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</si>
  <si>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</si>
  <si>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</si>
  <si>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</si>
  <si>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</si>
  <si>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</si>
  <si>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</si>
  <si>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</si>
  <si>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</si>
  <si>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</si>
  <si>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</si>
  <si>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</si>
  <si>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</si>
  <si>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</si>
  <si>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</si>
  <si>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</si>
  <si>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</si>
  <si>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</si>
  <si>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</si>
  <si>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</si>
  <si>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</si>
  <si>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</si>
  <si>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</si>
  <si>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</si>
  <si>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</si>
  <si>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</si>
  <si>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</si>
  <si>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</si>
  <si>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</si>
  <si>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</si>
  <si>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</si>
  <si>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</si>
  <si>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</si>
  <si>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</si>
  <si>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</si>
  <si>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</si>
  <si>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</si>
  <si>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</si>
  <si>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</si>
  <si>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</si>
  <si>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</si>
  <si>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</si>
  <si>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</si>
  <si>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</si>
  <si>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</si>
  <si>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</si>
  <si>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</si>
  <si>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</si>
  <si>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</si>
  <si>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</si>
  <si>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</si>
  <si>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</si>
  <si>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</si>
  <si>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</si>
  <si>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</si>
  <si>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</si>
  <si>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</si>
  <si>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</si>
  <si>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</si>
  <si>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</si>
  <si>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</si>
  <si>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</si>
  <si>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</si>
  <si>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</si>
  <si>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</si>
  <si>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</si>
  <si>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</si>
  <si>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</si>
  <si>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</si>
  <si>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</si>
  <si>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</si>
  <si>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</si>
  <si>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</si>
  <si>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</si>
  <si>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</si>
  <si>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</si>
  <si>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</si>
  <si>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</si>
  <si>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</si>
  <si>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</si>
  <si>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</si>
  <si>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</si>
  <si>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</si>
  <si>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</si>
  <si>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</si>
  <si>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</si>
  <si>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</si>
  <si>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</si>
  <si>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</si>
  <si>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</si>
  <si>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</si>
  <si>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</si>
  <si>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</si>
  <si>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</si>
  <si>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</si>
  <si>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</si>
  <si>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</si>
  <si>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</si>
  <si>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</si>
  <si>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</si>
  <si>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</si>
  <si>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</si>
  <si>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</si>
  <si>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</si>
  <si>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</si>
  <si>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</si>
  <si>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</si>
  <si>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</si>
  <si>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</si>
  <si>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</si>
  <si>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</si>
  <si>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</si>
  <si>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</si>
  <si>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</si>
  <si>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</si>
  <si>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静岡県</t>
  </si>
  <si>
    <t>浜松市</t>
  </si>
  <si>
    <t>浜松医療センター</t>
  </si>
  <si>
    <t>当然財務</t>
  </si>
  <si>
    <t>病院事業</t>
  </si>
  <si>
    <t>一般病院</t>
  </si>
  <si>
    <t>500床以上</t>
  </si>
  <si>
    <t>指定管理者(利用料金制)</t>
  </si>
  <si>
    <t>対象</t>
  </si>
  <si>
    <t>ド 透 I 未 訓 ガ</t>
  </si>
  <si>
    <t>救 臨 が 感 災 地 輪</t>
  </si>
  <si>
    <t>非該当</t>
  </si>
  <si>
    <t>７：１</t>
  </si>
  <si>
    <t>-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</si>
  <si>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</si>
  <si>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</si>
  <si>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</si>
  <si>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</si>
  <si>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</si>
  <si>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</si>
  <si>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</si>
  <si>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その他</t>
    <rPh sb="2" eb="3">
      <t>タ</t>
    </rPh>
    <phoneticPr fontId="5"/>
  </si>
  <si>
    <t>当院は、築後40年以上経過しており、有形固定資産減価償却率が高く、施設の老朽化や患者の療養環境の向上が課題となっているため、病院の建替えを予定している。経常収支比率は100%を継続して超えており、更新投資は経常収益で十分賄える見込みである。</t>
    <rPh sb="0" eb="2">
      <t>トウイン</t>
    </rPh>
    <rPh sb="9" eb="11">
      <t>イジョウ</t>
    </rPh>
    <rPh sb="30" eb="31">
      <t>タカ</t>
    </rPh>
    <rPh sb="65" eb="67">
      <t>タテカ</t>
    </rPh>
    <rPh sb="69" eb="71">
      <t>ヨテイ</t>
    </rPh>
    <rPh sb="76" eb="78">
      <t>ケイジョウ</t>
    </rPh>
    <rPh sb="78" eb="80">
      <t>シュウシ</t>
    </rPh>
    <rPh sb="80" eb="82">
      <t>ヒリツ</t>
    </rPh>
    <rPh sb="88" eb="90">
      <t>ケイゾク</t>
    </rPh>
    <rPh sb="92" eb="93">
      <t>コ</t>
    </rPh>
    <rPh sb="98" eb="100">
      <t>コウシン</t>
    </rPh>
    <rPh sb="100" eb="102">
      <t>トウシ</t>
    </rPh>
    <rPh sb="103" eb="105">
      <t>ケイジョウ</t>
    </rPh>
    <rPh sb="105" eb="107">
      <t>シュウエキ</t>
    </rPh>
    <rPh sb="108" eb="110">
      <t>ジュウブン</t>
    </rPh>
    <rPh sb="110" eb="111">
      <t>マカナ</t>
    </rPh>
    <rPh sb="113" eb="115">
      <t>ミコ</t>
    </rPh>
    <phoneticPr fontId="5"/>
  </si>
  <si>
    <t xml:space="preserve">浜松医療センターは、救急・小児・周産期医療を中心に4疾病や感染症、エイズなどの政策的医療を提供している。また、「地域医療支援病院」や「災害拠点病院」、「がん診療連携拠点病院」の指定を受け、第二次、第三次救急病院として24時間365日患者を受け入れ、地域医療に不可欠な存在として、高度急性期・急性期を中心とした医療を提供している。
</t>
    <rPh sb="0" eb="2">
      <t>ハママツ</t>
    </rPh>
    <rPh sb="2" eb="4">
      <t>イリョウ</t>
    </rPh>
    <rPh sb="45" eb="47">
      <t>テイキョウ</t>
    </rPh>
    <rPh sb="91" eb="92">
      <t>ウ</t>
    </rPh>
    <rPh sb="157" eb="159">
      <t>テイキョウ</t>
    </rPh>
    <phoneticPr fontId="5"/>
  </si>
  <si>
    <t>不採算・特殊医療を担いつつ、医業収支比率を向上させることが課題である。新病院の建設により、救急・災害医療、循環器系疾患医療、がん医療の３つの機能について重点的に強化しハイパー急性期病院を目指すことで、医業収支比率の向上を図る必要がある。</t>
    <rPh sb="9" eb="10">
      <t>ニナ</t>
    </rPh>
    <rPh sb="14" eb="16">
      <t>イギョウ</t>
    </rPh>
    <rPh sb="16" eb="18">
      <t>シュウシ</t>
    </rPh>
    <rPh sb="18" eb="20">
      <t>ヒリツ</t>
    </rPh>
    <rPh sb="21" eb="23">
      <t>コウジョウ</t>
    </rPh>
    <rPh sb="29" eb="31">
      <t>カダイ</t>
    </rPh>
    <rPh sb="35" eb="38">
      <t>シンビョウイン</t>
    </rPh>
    <rPh sb="39" eb="41">
      <t>ケンセツ</t>
    </rPh>
    <rPh sb="70" eb="72">
      <t>キノウ</t>
    </rPh>
    <rPh sb="76" eb="79">
      <t>ジュウテンテキ</t>
    </rPh>
    <rPh sb="80" eb="82">
      <t>キョウカ</t>
    </rPh>
    <rPh sb="87" eb="90">
      <t>キュウセイキ</t>
    </rPh>
    <rPh sb="90" eb="92">
      <t>ビョウイン</t>
    </rPh>
    <rPh sb="93" eb="95">
      <t>メザ</t>
    </rPh>
    <rPh sb="100" eb="102">
      <t>イギョウ</t>
    </rPh>
    <rPh sb="102" eb="104">
      <t>シュウシ</t>
    </rPh>
    <rPh sb="104" eb="106">
      <t>ヒリツ</t>
    </rPh>
    <rPh sb="107" eb="109">
      <t>コウジョウ</t>
    </rPh>
    <rPh sb="110" eb="111">
      <t>ハカ</t>
    </rPh>
    <rPh sb="112" eb="114">
      <t>ヒツヨウ</t>
    </rPh>
    <phoneticPr fontId="5"/>
  </si>
  <si>
    <t>当病院が属する二次医療圏には、一般病床が500床を超える病院が当院を含め４あり、病院機能の役割分担が求められている。そのような状況の中、当病院は不採算・特殊医療を積極的に担っているため、患者１人1日当たりの収益は伸び悩み、平成28年度決算では、医業収支比率が類似病院より0.5ポイント低くなっている。しかし、経常収支比率は、過去5年間継続して100%を超えている。</t>
    <rPh sb="0" eb="1">
      <t>トウ</t>
    </rPh>
    <rPh sb="1" eb="3">
      <t>ビョウイン</t>
    </rPh>
    <rPh sb="4" eb="5">
      <t>ゾク</t>
    </rPh>
    <rPh sb="7" eb="9">
      <t>２ジ</t>
    </rPh>
    <rPh sb="9" eb="11">
      <t>イリョウ</t>
    </rPh>
    <rPh sb="11" eb="12">
      <t>ケン</t>
    </rPh>
    <rPh sb="15" eb="17">
      <t>イッパン</t>
    </rPh>
    <rPh sb="17" eb="19">
      <t>ビョウショウ</t>
    </rPh>
    <rPh sb="23" eb="24">
      <t>ショウ</t>
    </rPh>
    <rPh sb="25" eb="26">
      <t>コ</t>
    </rPh>
    <rPh sb="28" eb="30">
      <t>ビョウイン</t>
    </rPh>
    <rPh sb="31" eb="33">
      <t>トウイン</t>
    </rPh>
    <rPh sb="34" eb="35">
      <t>フク</t>
    </rPh>
    <rPh sb="40" eb="42">
      <t>ビョウイン</t>
    </rPh>
    <rPh sb="42" eb="44">
      <t>キノウ</t>
    </rPh>
    <rPh sb="45" eb="47">
      <t>ヤクワリ</t>
    </rPh>
    <rPh sb="47" eb="49">
      <t>ブンタン</t>
    </rPh>
    <rPh sb="50" eb="51">
      <t>モト</t>
    </rPh>
    <rPh sb="63" eb="65">
      <t>ジョウキョウ</t>
    </rPh>
    <rPh sb="66" eb="67">
      <t>ナカ</t>
    </rPh>
    <rPh sb="68" eb="69">
      <t>トウ</t>
    </rPh>
    <rPh sb="69" eb="71">
      <t>ビョウイン</t>
    </rPh>
    <rPh sb="72" eb="75">
      <t>フサイサン</t>
    </rPh>
    <rPh sb="76" eb="78">
      <t>トクシュ</t>
    </rPh>
    <rPh sb="78" eb="80">
      <t>イリョウ</t>
    </rPh>
    <rPh sb="81" eb="84">
      <t>セッキョクテキ</t>
    </rPh>
    <rPh sb="85" eb="86">
      <t>ニナ</t>
    </rPh>
    <rPh sb="93" eb="95">
      <t>カンジャ</t>
    </rPh>
    <rPh sb="95" eb="97">
      <t>ヒトリ</t>
    </rPh>
    <rPh sb="98" eb="99">
      <t>ヒ</t>
    </rPh>
    <rPh sb="99" eb="100">
      <t>ア</t>
    </rPh>
    <rPh sb="103" eb="105">
      <t>シュウエキ</t>
    </rPh>
    <rPh sb="106" eb="107">
      <t>ノ</t>
    </rPh>
    <rPh sb="108" eb="109">
      <t>ナヤ</t>
    </rPh>
    <rPh sb="111" eb="113">
      <t>ヘイセイ</t>
    </rPh>
    <rPh sb="115" eb="117">
      <t>ネンド</t>
    </rPh>
    <rPh sb="117" eb="119">
      <t>ケッサン</t>
    </rPh>
    <rPh sb="122" eb="124">
      <t>イギョウ</t>
    </rPh>
    <rPh sb="124" eb="126">
      <t>シュウシ</t>
    </rPh>
    <rPh sb="126" eb="128">
      <t>ヒリツ</t>
    </rPh>
    <rPh sb="129" eb="131">
      <t>ルイジ</t>
    </rPh>
    <rPh sb="131" eb="133">
      <t>ビョウイン</t>
    </rPh>
    <rPh sb="142" eb="143">
      <t>ヒク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</si>
</sst>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85.5</c:v>
                </c:pt>
                <c:pt idx="1">
                  <c:v>84.6</c:v>
                </c:pt>
                <c:pt idx="2">
                  <c:v>86.2</c:v>
                </c:pt>
                <c:pt idx="3">
                  <c:v>83.2</c:v>
                </c:pt>
                <c:pt idx="4">
                  <c:v>84.6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19296"/>
        <c:axId val="16052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81.2</c:v>
                </c:pt>
                <c:pt idx="1">
                  <c:v>80.3</c:v>
                </c:pt>
                <c:pt idx="2">
                  <c:v>80.7</c:v>
                </c:pt>
                <c:pt idx="3">
                  <c:v>80.7</c:v>
                </c:pt>
                <c:pt idx="4">
                  <c:v>79.5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9296"/>
        <c:axId val="160521216"/>
      </c:lineChart>
      <c:dateAx>
        <c:axId val="16051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521216"/>
        <c:crosses val="autoZero"/>
        <c:auto val="1"/>
        <c:lblOffset val="100"/>
        <c:baseTimeUnit val="years"/>
      </c:dateAx>
      <c:valAx>
        <c:axId val="16052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0519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14072</c:v>
                </c:pt>
                <c:pt idx="1">
                  <c:v>14398</c:v>
                </c:pt>
                <c:pt idx="2">
                  <c:v>14791</c:v>
                </c:pt>
                <c:pt idx="3">
                  <c:v>15230</c:v>
                </c:pt>
                <c:pt idx="4">
                  <c:v>15298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65024"/>
        <c:axId val="16927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14082</c:v>
                </c:pt>
                <c:pt idx="1">
                  <c:v>14865</c:v>
                </c:pt>
                <c:pt idx="2">
                  <c:v>15610</c:v>
                </c:pt>
                <c:pt idx="3">
                  <c:v>16993</c:v>
                </c:pt>
                <c:pt idx="4">
                  <c:v>17680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65024"/>
        <c:axId val="169271296"/>
      </c:lineChart>
      <c:dateAx>
        <c:axId val="16926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71296"/>
        <c:crosses val="autoZero"/>
        <c:auto val="1"/>
        <c:lblOffset val="100"/>
        <c:baseTimeUnit val="years"/>
      </c:dateAx>
      <c:valAx>
        <c:axId val="16927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9265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60796</c:v>
                </c:pt>
                <c:pt idx="1">
                  <c:v>60352</c:v>
                </c:pt>
                <c:pt idx="2">
                  <c:v>59279</c:v>
                </c:pt>
                <c:pt idx="3">
                  <c:v>60459</c:v>
                </c:pt>
                <c:pt idx="4">
                  <c:v>58661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75232"/>
        <c:axId val="16937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56653</c:v>
                </c:pt>
                <c:pt idx="1">
                  <c:v>59159</c:v>
                </c:pt>
                <c:pt idx="2">
                  <c:v>60787</c:v>
                </c:pt>
                <c:pt idx="3">
                  <c:v>62913</c:v>
                </c:pt>
                <c:pt idx="4">
                  <c:v>64765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75232"/>
        <c:axId val="169377152"/>
      </c:lineChart>
      <c:dateAx>
        <c:axId val="16937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377152"/>
        <c:crosses val="autoZero"/>
        <c:auto val="1"/>
        <c:lblOffset val="100"/>
        <c:baseTimeUnit val="years"/>
      </c:dateAx>
      <c:valAx>
        <c:axId val="16937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9375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95616"/>
        <c:axId val="16889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41.7</c:v>
                </c:pt>
                <c:pt idx="2">
                  <c:v>37.700000000000003</c:v>
                </c:pt>
                <c:pt idx="3">
                  <c:v>36.799999999999997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95616"/>
        <c:axId val="168897536"/>
      </c:lineChart>
      <c:dateAx>
        <c:axId val="16889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897536"/>
        <c:crosses val="autoZero"/>
        <c:auto val="1"/>
        <c:lblOffset val="100"/>
        <c:baseTimeUnit val="years"/>
      </c:dateAx>
      <c:valAx>
        <c:axId val="16889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895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99.2</c:v>
                </c:pt>
                <c:pt idx="1">
                  <c:v>94.2</c:v>
                </c:pt>
                <c:pt idx="2">
                  <c:v>94.4</c:v>
                </c:pt>
                <c:pt idx="3">
                  <c:v>95.5</c:v>
                </c:pt>
                <c:pt idx="4">
                  <c:v>93.1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40288"/>
        <c:axId val="16894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</c:v>
                </c:pt>
                <c:pt idx="2">
                  <c:v>94.6</c:v>
                </c:pt>
                <c:pt idx="3">
                  <c:v>94.4</c:v>
                </c:pt>
                <c:pt idx="4">
                  <c:v>93.6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40288"/>
        <c:axId val="168942208"/>
      </c:lineChart>
      <c:dateAx>
        <c:axId val="16894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942208"/>
        <c:crosses val="autoZero"/>
        <c:auto val="1"/>
        <c:lblOffset val="100"/>
        <c:baseTimeUnit val="years"/>
      </c:dateAx>
      <c:valAx>
        <c:axId val="16894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940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105.2</c:v>
                </c:pt>
                <c:pt idx="1">
                  <c:v>100.4</c:v>
                </c:pt>
                <c:pt idx="2">
                  <c:v>101</c:v>
                </c:pt>
                <c:pt idx="3">
                  <c:v>102.4</c:v>
                </c:pt>
                <c:pt idx="4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93152"/>
        <c:axId val="16899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103</c:v>
                </c:pt>
                <c:pt idx="1">
                  <c:v>101.7</c:v>
                </c:pt>
                <c:pt idx="2">
                  <c:v>101.1</c:v>
                </c:pt>
                <c:pt idx="3">
                  <c:v>100.3</c:v>
                </c:pt>
                <c:pt idx="4">
                  <c:v>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93152"/>
        <c:axId val="168995072"/>
      </c:lineChart>
      <c:dateAx>
        <c:axId val="16899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995072"/>
        <c:crosses val="autoZero"/>
        <c:auto val="1"/>
        <c:lblOffset val="100"/>
        <c:baseTimeUnit val="years"/>
      </c:dateAx>
      <c:valAx>
        <c:axId val="16899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8993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49.1</c:v>
                </c:pt>
                <c:pt idx="1">
                  <c:v>50.8</c:v>
                </c:pt>
                <c:pt idx="2">
                  <c:v>50.4</c:v>
                </c:pt>
                <c:pt idx="3">
                  <c:v>52.4</c:v>
                </c:pt>
                <c:pt idx="4">
                  <c:v>53.9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43840"/>
        <c:axId val="16906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46.4</c:v>
                </c:pt>
                <c:pt idx="1">
                  <c:v>45.9</c:v>
                </c:pt>
                <c:pt idx="2">
                  <c:v>50.7</c:v>
                </c:pt>
                <c:pt idx="3">
                  <c:v>51.3</c:v>
                </c:pt>
                <c:pt idx="4">
                  <c:v>51.2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43840"/>
        <c:axId val="169062400"/>
      </c:lineChart>
      <c:dateAx>
        <c:axId val="16904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062400"/>
        <c:crosses val="autoZero"/>
        <c:auto val="1"/>
        <c:lblOffset val="100"/>
        <c:baseTimeUnit val="years"/>
      </c:dateAx>
      <c:valAx>
        <c:axId val="16906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9043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71.5</c:v>
                </c:pt>
                <c:pt idx="1">
                  <c:v>70.7</c:v>
                </c:pt>
                <c:pt idx="2">
                  <c:v>65.599999999999994</c:v>
                </c:pt>
                <c:pt idx="3">
                  <c:v>67.3</c:v>
                </c:pt>
                <c:pt idx="4">
                  <c:v>70.099999999999994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88512"/>
        <c:axId val="16909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59.7</c:v>
                </c:pt>
                <c:pt idx="1">
                  <c:v>56.6</c:v>
                </c:pt>
                <c:pt idx="2">
                  <c:v>62.6</c:v>
                </c:pt>
                <c:pt idx="3">
                  <c:v>64.099999999999994</c:v>
                </c:pt>
                <c:pt idx="4">
                  <c:v>64.3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88512"/>
        <c:axId val="169090432"/>
      </c:lineChart>
      <c:dateAx>
        <c:axId val="16908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090432"/>
        <c:crosses val="autoZero"/>
        <c:auto val="1"/>
        <c:lblOffset val="100"/>
        <c:baseTimeUnit val="years"/>
      </c:dateAx>
      <c:valAx>
        <c:axId val="16909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9088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55185884</c:v>
                </c:pt>
                <c:pt idx="1">
                  <c:v>55888229</c:v>
                </c:pt>
                <c:pt idx="2">
                  <c:v>54420429</c:v>
                </c:pt>
                <c:pt idx="3">
                  <c:v>54898328</c:v>
                </c:pt>
                <c:pt idx="4">
                  <c:v>54993417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28704"/>
        <c:axId val="16913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48095074</c:v>
                </c:pt>
                <c:pt idx="1">
                  <c:v>50135188</c:v>
                </c:pt>
                <c:pt idx="2">
                  <c:v>50543381</c:v>
                </c:pt>
                <c:pt idx="3">
                  <c:v>51238617</c:v>
                </c:pt>
                <c:pt idx="4">
                  <c:v>51669762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28704"/>
        <c:axId val="169130624"/>
      </c:lineChart>
      <c:dateAx>
        <c:axId val="16912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130624"/>
        <c:crosses val="autoZero"/>
        <c:auto val="1"/>
        <c:lblOffset val="100"/>
        <c:baseTimeUnit val="years"/>
      </c:dateAx>
      <c:valAx>
        <c:axId val="16913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9128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23.7</c:v>
                </c:pt>
                <c:pt idx="1">
                  <c:v>24.6</c:v>
                </c:pt>
                <c:pt idx="2">
                  <c:v>24.9</c:v>
                </c:pt>
                <c:pt idx="3">
                  <c:v>24.8</c:v>
                </c:pt>
                <c:pt idx="4">
                  <c:v>24.9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87968"/>
        <c:axId val="16919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26.2</c:v>
                </c:pt>
                <c:pt idx="2">
                  <c:v>26.3</c:v>
                </c:pt>
                <c:pt idx="3">
                  <c:v>27.5</c:v>
                </c:pt>
                <c:pt idx="4">
                  <c:v>27.4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87968"/>
        <c:axId val="169198336"/>
      </c:lineChart>
      <c:dateAx>
        <c:axId val="16918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198336"/>
        <c:crosses val="autoZero"/>
        <c:auto val="1"/>
        <c:lblOffset val="100"/>
        <c:baseTimeUnit val="years"/>
      </c:dateAx>
      <c:valAx>
        <c:axId val="16919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9187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50.5</c:v>
                </c:pt>
                <c:pt idx="1">
                  <c:v>52.6</c:v>
                </c:pt>
                <c:pt idx="2">
                  <c:v>52.6</c:v>
                </c:pt>
                <c:pt idx="3">
                  <c:v>52.2</c:v>
                </c:pt>
                <c:pt idx="4">
                  <c:v>52.9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32640"/>
        <c:axId val="16923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47.8</c:v>
                </c:pt>
                <c:pt idx="2">
                  <c:v>48.7</c:v>
                </c:pt>
                <c:pt idx="3">
                  <c:v>48.5</c:v>
                </c:pt>
                <c:pt idx="4">
                  <c:v>49.2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32640"/>
        <c:axId val="169234816"/>
      </c:lineChart>
      <c:dateAx>
        <c:axId val="16923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34816"/>
        <c:crosses val="autoZero"/>
        <c:auto val="1"/>
        <c:lblOffset val="100"/>
        <c:baseTimeUnit val="years"/>
      </c:dateAx>
      <c:valAx>
        <c:axId val="16923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9232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B6" sqref="B6:FY6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静岡県浜松市　浜松医療センター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144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600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指定管理者(利用料金制)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6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606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>
        <f>データ!U6</f>
        <v>807893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43580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600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600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146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148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5" t="s">
        <v>37</v>
      </c>
      <c r="H33" s="125"/>
      <c r="I33" s="125"/>
      <c r="J33" s="125"/>
      <c r="K33" s="125"/>
      <c r="L33" s="125"/>
      <c r="M33" s="125"/>
      <c r="N33" s="125"/>
      <c r="O33" s="125"/>
      <c r="P33" s="122">
        <f>データ!AH7</f>
        <v>105.2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>
        <f>データ!AI7</f>
        <v>100.4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101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102.4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101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6"/>
      <c r="CP33" s="6"/>
      <c r="CQ33" s="6"/>
      <c r="CR33" s="6"/>
      <c r="CS33" s="6"/>
      <c r="CT33" s="6"/>
      <c r="CU33" s="125" t="s">
        <v>37</v>
      </c>
      <c r="CV33" s="125"/>
      <c r="CW33" s="125"/>
      <c r="CX33" s="125"/>
      <c r="CY33" s="125"/>
      <c r="CZ33" s="125"/>
      <c r="DA33" s="125"/>
      <c r="DB33" s="125"/>
      <c r="DC33" s="125"/>
      <c r="DD33" s="122">
        <f>データ!AS7</f>
        <v>99.2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f>データ!AT7</f>
        <v>94.2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94.4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95.5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93.1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6"/>
      <c r="GB33" s="6"/>
      <c r="GC33" s="6"/>
      <c r="GD33" s="6"/>
      <c r="GE33" s="6"/>
      <c r="GF33" s="6"/>
      <c r="GG33" s="6"/>
      <c r="GH33" s="6"/>
      <c r="GI33" s="125" t="s">
        <v>37</v>
      </c>
      <c r="GJ33" s="125"/>
      <c r="GK33" s="125"/>
      <c r="GL33" s="125"/>
      <c r="GM33" s="125"/>
      <c r="GN33" s="125"/>
      <c r="GO33" s="125"/>
      <c r="GP33" s="125"/>
      <c r="GQ33" s="125"/>
      <c r="GR33" s="122" t="str">
        <f>データ!BD7</f>
        <v>該当数値なし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 t="str">
        <f>データ!BE7</f>
        <v>該当数値なし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 t="str">
        <f>データ!BF7</f>
        <v>該当数値なし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 t="str">
        <f>データ!BG7</f>
        <v>該当数値なし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 t="str">
        <f>データ!BH7</f>
        <v>該当数値なし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6"/>
      <c r="JP33" s="6"/>
      <c r="JQ33" s="6"/>
      <c r="JR33" s="6"/>
      <c r="JS33" s="6"/>
      <c r="JT33" s="6"/>
      <c r="JU33" s="6"/>
      <c r="JV33" s="6"/>
      <c r="JW33" s="125" t="s">
        <v>37</v>
      </c>
      <c r="JX33" s="125"/>
      <c r="JY33" s="125"/>
      <c r="JZ33" s="125"/>
      <c r="KA33" s="125"/>
      <c r="KB33" s="125"/>
      <c r="KC33" s="125"/>
      <c r="KD33" s="125"/>
      <c r="KE33" s="125"/>
      <c r="KF33" s="122">
        <f>データ!BO7</f>
        <v>85.5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>
        <f>データ!BP7</f>
        <v>84.6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86.2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83.2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84.6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5" t="s">
        <v>38</v>
      </c>
      <c r="H34" s="125"/>
      <c r="I34" s="125"/>
      <c r="J34" s="125"/>
      <c r="K34" s="125"/>
      <c r="L34" s="125"/>
      <c r="M34" s="125"/>
      <c r="N34" s="125"/>
      <c r="O34" s="125"/>
      <c r="P34" s="122">
        <f>データ!AM7</f>
        <v>103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>
        <f>データ!AN7</f>
        <v>101.7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101.1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100.3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99.8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6"/>
      <c r="CP34" s="6"/>
      <c r="CQ34" s="6"/>
      <c r="CR34" s="6"/>
      <c r="CS34" s="6"/>
      <c r="CT34" s="6"/>
      <c r="CU34" s="125" t="s">
        <v>38</v>
      </c>
      <c r="CV34" s="125"/>
      <c r="CW34" s="125"/>
      <c r="CX34" s="125"/>
      <c r="CY34" s="125"/>
      <c r="CZ34" s="125"/>
      <c r="DA34" s="125"/>
      <c r="DB34" s="125"/>
      <c r="DC34" s="125"/>
      <c r="DD34" s="122">
        <f>データ!AX7</f>
        <v>97.2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f>データ!AY7</f>
        <v>96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94.6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94.4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93.6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6"/>
      <c r="GB34" s="6"/>
      <c r="GC34" s="6"/>
      <c r="GD34" s="6"/>
      <c r="GE34" s="6"/>
      <c r="GF34" s="6"/>
      <c r="GG34" s="6"/>
      <c r="GH34" s="6"/>
      <c r="GI34" s="125" t="s">
        <v>38</v>
      </c>
      <c r="GJ34" s="125"/>
      <c r="GK34" s="125"/>
      <c r="GL34" s="125"/>
      <c r="GM34" s="125"/>
      <c r="GN34" s="125"/>
      <c r="GO34" s="125"/>
      <c r="GP34" s="125"/>
      <c r="GQ34" s="125"/>
      <c r="GR34" s="122">
        <f>データ!BI7</f>
        <v>45.6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>
        <f>データ!BJ7</f>
        <v>41.7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37.700000000000003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36.799999999999997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33.9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6"/>
      <c r="JP34" s="6"/>
      <c r="JQ34" s="6"/>
      <c r="JR34" s="6"/>
      <c r="JS34" s="6"/>
      <c r="JT34" s="6"/>
      <c r="JU34" s="6"/>
      <c r="JV34" s="6"/>
      <c r="JW34" s="125" t="s">
        <v>38</v>
      </c>
      <c r="JX34" s="125"/>
      <c r="JY34" s="125"/>
      <c r="JZ34" s="125"/>
      <c r="KA34" s="125"/>
      <c r="KB34" s="125"/>
      <c r="KC34" s="125"/>
      <c r="KD34" s="125"/>
      <c r="KE34" s="125"/>
      <c r="KF34" s="122">
        <f>データ!BT7</f>
        <v>81.2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>
        <f>データ!BU7</f>
        <v>80.3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80.7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80.7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79.5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6" t="s">
        <v>39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6"/>
      <c r="CQ36" s="6"/>
      <c r="CR36" s="6"/>
      <c r="CS36" s="126" t="s">
        <v>40</v>
      </c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27"/>
      <c r="GE36" s="27"/>
      <c r="GF36" s="27"/>
      <c r="GG36" s="126" t="s">
        <v>41</v>
      </c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  <c r="IW36" s="126"/>
      <c r="IX36" s="126"/>
      <c r="IY36" s="126"/>
      <c r="IZ36" s="126"/>
      <c r="JA36" s="126"/>
      <c r="JB36" s="126"/>
      <c r="JC36" s="126"/>
      <c r="JD36" s="126"/>
      <c r="JE36" s="126"/>
      <c r="JF36" s="126"/>
      <c r="JG36" s="126"/>
      <c r="JH36" s="126"/>
      <c r="JI36" s="126"/>
      <c r="JJ36" s="126"/>
      <c r="JK36" s="126"/>
      <c r="JL36" s="126"/>
      <c r="JM36" s="126"/>
      <c r="JN36" s="126"/>
      <c r="JO36" s="126"/>
      <c r="JP36" s="126"/>
      <c r="JQ36" s="126"/>
      <c r="JR36" s="6"/>
      <c r="JS36" s="6"/>
      <c r="JT36" s="6"/>
      <c r="JU36" s="126" t="s">
        <v>42</v>
      </c>
      <c r="JV36" s="126"/>
      <c r="JW36" s="126"/>
      <c r="JX36" s="126"/>
      <c r="JY36" s="126"/>
      <c r="JZ36" s="126"/>
      <c r="KA36" s="126"/>
      <c r="KB36" s="126"/>
      <c r="KC36" s="126"/>
      <c r="KD36" s="126"/>
      <c r="KE36" s="126"/>
      <c r="KF36" s="126"/>
      <c r="KG36" s="126"/>
      <c r="KH36" s="126"/>
      <c r="KI36" s="126"/>
      <c r="KJ36" s="126"/>
      <c r="KK36" s="126"/>
      <c r="KL36" s="126"/>
      <c r="KM36" s="126"/>
      <c r="KN36" s="126"/>
      <c r="KO36" s="126"/>
      <c r="KP36" s="126"/>
      <c r="KQ36" s="126"/>
      <c r="KR36" s="126"/>
      <c r="KS36" s="126"/>
      <c r="KT36" s="126"/>
      <c r="KU36" s="126"/>
      <c r="KV36" s="126"/>
      <c r="KW36" s="126"/>
      <c r="KX36" s="126"/>
      <c r="KY36" s="126"/>
      <c r="KZ36" s="126"/>
      <c r="LA36" s="126"/>
      <c r="LB36" s="126"/>
      <c r="LC36" s="126"/>
      <c r="LD36" s="126"/>
      <c r="LE36" s="126"/>
      <c r="LF36" s="126"/>
      <c r="LG36" s="126"/>
      <c r="LH36" s="126"/>
      <c r="LI36" s="126"/>
      <c r="LJ36" s="126"/>
      <c r="LK36" s="126"/>
      <c r="LL36" s="126"/>
      <c r="LM36" s="126"/>
      <c r="LN36" s="126"/>
      <c r="LO36" s="126"/>
      <c r="LP36" s="126"/>
      <c r="LQ36" s="126"/>
      <c r="LR36" s="126"/>
      <c r="LS36" s="126"/>
      <c r="LT36" s="126"/>
      <c r="LU36" s="126"/>
      <c r="LV36" s="126"/>
      <c r="LW36" s="126"/>
      <c r="LX36" s="126"/>
      <c r="LY36" s="126"/>
      <c r="LZ36" s="126"/>
      <c r="MA36" s="126"/>
      <c r="MB36" s="126"/>
      <c r="MC36" s="126"/>
      <c r="MD36" s="126"/>
      <c r="ME36" s="126"/>
      <c r="MF36" s="126"/>
      <c r="MG36" s="126"/>
      <c r="MH36" s="126"/>
      <c r="MI36" s="126"/>
      <c r="MJ36" s="126"/>
      <c r="MK36" s="126"/>
      <c r="ML36" s="126"/>
      <c r="MM36" s="126"/>
      <c r="MN36" s="126"/>
      <c r="MO36" s="126"/>
      <c r="MP36" s="126"/>
      <c r="MQ36" s="126"/>
      <c r="MR36" s="126"/>
      <c r="MS36" s="126"/>
      <c r="MT36" s="126"/>
      <c r="MU36" s="126"/>
      <c r="MV36" s="126"/>
      <c r="MW36" s="126"/>
      <c r="MX36" s="126"/>
      <c r="MY36" s="126"/>
      <c r="MZ36" s="126"/>
      <c r="NA36" s="126"/>
      <c r="NB36" s="126"/>
      <c r="NC36" s="126"/>
      <c r="ND36" s="126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6"/>
      <c r="CQ37" s="6"/>
      <c r="CR37" s="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27"/>
      <c r="GE37" s="27"/>
      <c r="GF37" s="27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  <c r="IW37" s="126"/>
      <c r="IX37" s="126"/>
      <c r="IY37" s="126"/>
      <c r="IZ37" s="126"/>
      <c r="JA37" s="126"/>
      <c r="JB37" s="126"/>
      <c r="JC37" s="126"/>
      <c r="JD37" s="126"/>
      <c r="JE37" s="126"/>
      <c r="JF37" s="126"/>
      <c r="JG37" s="126"/>
      <c r="JH37" s="126"/>
      <c r="JI37" s="126"/>
      <c r="JJ37" s="126"/>
      <c r="JK37" s="126"/>
      <c r="JL37" s="126"/>
      <c r="JM37" s="126"/>
      <c r="JN37" s="126"/>
      <c r="JO37" s="126"/>
      <c r="JP37" s="126"/>
      <c r="JQ37" s="126"/>
      <c r="JR37" s="6"/>
      <c r="JS37" s="6"/>
      <c r="JT37" s="6"/>
      <c r="JU37" s="126"/>
      <c r="JV37" s="126"/>
      <c r="JW37" s="126"/>
      <c r="JX37" s="126"/>
      <c r="JY37" s="126"/>
      <c r="JZ37" s="126"/>
      <c r="KA37" s="126"/>
      <c r="KB37" s="126"/>
      <c r="KC37" s="126"/>
      <c r="KD37" s="126"/>
      <c r="KE37" s="126"/>
      <c r="KF37" s="126"/>
      <c r="KG37" s="126"/>
      <c r="KH37" s="126"/>
      <c r="KI37" s="126"/>
      <c r="KJ37" s="126"/>
      <c r="KK37" s="126"/>
      <c r="KL37" s="126"/>
      <c r="KM37" s="126"/>
      <c r="KN37" s="126"/>
      <c r="KO37" s="126"/>
      <c r="KP37" s="126"/>
      <c r="KQ37" s="126"/>
      <c r="KR37" s="126"/>
      <c r="KS37" s="126"/>
      <c r="KT37" s="126"/>
      <c r="KU37" s="126"/>
      <c r="KV37" s="126"/>
      <c r="KW37" s="126"/>
      <c r="KX37" s="126"/>
      <c r="KY37" s="126"/>
      <c r="KZ37" s="126"/>
      <c r="LA37" s="126"/>
      <c r="LB37" s="126"/>
      <c r="LC37" s="126"/>
      <c r="LD37" s="126"/>
      <c r="LE37" s="126"/>
      <c r="LF37" s="126"/>
      <c r="LG37" s="126"/>
      <c r="LH37" s="126"/>
      <c r="LI37" s="126"/>
      <c r="LJ37" s="126"/>
      <c r="LK37" s="126"/>
      <c r="LL37" s="126"/>
      <c r="LM37" s="126"/>
      <c r="LN37" s="126"/>
      <c r="LO37" s="126"/>
      <c r="LP37" s="126"/>
      <c r="LQ37" s="126"/>
      <c r="LR37" s="126"/>
      <c r="LS37" s="126"/>
      <c r="LT37" s="126"/>
      <c r="LU37" s="126"/>
      <c r="LV37" s="126"/>
      <c r="LW37" s="126"/>
      <c r="LX37" s="126"/>
      <c r="LY37" s="126"/>
      <c r="LZ37" s="126"/>
      <c r="MA37" s="126"/>
      <c r="MB37" s="126"/>
      <c r="MC37" s="126"/>
      <c r="MD37" s="126"/>
      <c r="ME37" s="126"/>
      <c r="MF37" s="126"/>
      <c r="MG37" s="126"/>
      <c r="MH37" s="126"/>
      <c r="MI37" s="126"/>
      <c r="MJ37" s="126"/>
      <c r="MK37" s="126"/>
      <c r="ML37" s="126"/>
      <c r="MM37" s="126"/>
      <c r="MN37" s="126"/>
      <c r="MO37" s="126"/>
      <c r="MP37" s="126"/>
      <c r="MQ37" s="126"/>
      <c r="MR37" s="126"/>
      <c r="MS37" s="126"/>
      <c r="MT37" s="126"/>
      <c r="MU37" s="126"/>
      <c r="MV37" s="126"/>
      <c r="MW37" s="126"/>
      <c r="MX37" s="126"/>
      <c r="MY37" s="126"/>
      <c r="MZ37" s="126"/>
      <c r="NA37" s="126"/>
      <c r="NB37" s="126"/>
      <c r="NC37" s="126"/>
      <c r="ND37" s="126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145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5" t="s">
        <v>37</v>
      </c>
      <c r="H55" s="125"/>
      <c r="I55" s="125"/>
      <c r="J55" s="125"/>
      <c r="K55" s="125"/>
      <c r="L55" s="125"/>
      <c r="M55" s="125"/>
      <c r="N55" s="125"/>
      <c r="O55" s="125"/>
      <c r="P55" s="127">
        <f>データ!BZ7</f>
        <v>60796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9"/>
      <c r="AE55" s="127">
        <f>データ!CA7</f>
        <v>60352</v>
      </c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9"/>
      <c r="AT55" s="127">
        <f>データ!CB7</f>
        <v>59279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9"/>
      <c r="BI55" s="127">
        <f>データ!CC7</f>
        <v>60459</v>
      </c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9"/>
      <c r="BX55" s="127">
        <f>データ!CD7</f>
        <v>58661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9"/>
      <c r="CO55" s="6"/>
      <c r="CP55" s="6"/>
      <c r="CQ55" s="6"/>
      <c r="CR55" s="6"/>
      <c r="CS55" s="6"/>
      <c r="CT55" s="6"/>
      <c r="CU55" s="125" t="s">
        <v>37</v>
      </c>
      <c r="CV55" s="125"/>
      <c r="CW55" s="125"/>
      <c r="CX55" s="125"/>
      <c r="CY55" s="125"/>
      <c r="CZ55" s="125"/>
      <c r="DA55" s="125"/>
      <c r="DB55" s="125"/>
      <c r="DC55" s="125"/>
      <c r="DD55" s="127">
        <f>データ!CK7</f>
        <v>14072</v>
      </c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9"/>
      <c r="DS55" s="127">
        <f>データ!CL7</f>
        <v>14398</v>
      </c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9"/>
      <c r="EH55" s="127">
        <f>データ!CM7</f>
        <v>14791</v>
      </c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9"/>
      <c r="EW55" s="127">
        <f>データ!CN7</f>
        <v>15230</v>
      </c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データ!CO7</f>
        <v>15298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9"/>
      <c r="GA55" s="6"/>
      <c r="GB55" s="6"/>
      <c r="GC55" s="6"/>
      <c r="GD55" s="6"/>
      <c r="GE55" s="6"/>
      <c r="GF55" s="6"/>
      <c r="GG55" s="6"/>
      <c r="GH55" s="6"/>
      <c r="GI55" s="125" t="s">
        <v>37</v>
      </c>
      <c r="GJ55" s="125"/>
      <c r="GK55" s="125"/>
      <c r="GL55" s="125"/>
      <c r="GM55" s="125"/>
      <c r="GN55" s="125"/>
      <c r="GO55" s="125"/>
      <c r="GP55" s="125"/>
      <c r="GQ55" s="125"/>
      <c r="GR55" s="122">
        <f>データ!CV7</f>
        <v>50.5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>
        <f>データ!CW7</f>
        <v>52.6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52.6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52.2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52.9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6"/>
      <c r="JP55" s="6"/>
      <c r="JQ55" s="6"/>
      <c r="JR55" s="6"/>
      <c r="JS55" s="6"/>
      <c r="JT55" s="6"/>
      <c r="JU55" s="6"/>
      <c r="JV55" s="6"/>
      <c r="JW55" s="125" t="s">
        <v>37</v>
      </c>
      <c r="JX55" s="125"/>
      <c r="JY55" s="125"/>
      <c r="JZ55" s="125"/>
      <c r="KA55" s="125"/>
      <c r="KB55" s="125"/>
      <c r="KC55" s="125"/>
      <c r="KD55" s="125"/>
      <c r="KE55" s="125"/>
      <c r="KF55" s="122">
        <f>データ!DG7</f>
        <v>23.7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>
        <f>データ!DH7</f>
        <v>24.6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24.9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24.8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24.9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5" t="s">
        <v>38</v>
      </c>
      <c r="H56" s="125"/>
      <c r="I56" s="125"/>
      <c r="J56" s="125"/>
      <c r="K56" s="125"/>
      <c r="L56" s="125"/>
      <c r="M56" s="125"/>
      <c r="N56" s="125"/>
      <c r="O56" s="125"/>
      <c r="P56" s="127">
        <f>データ!CE7</f>
        <v>56653</v>
      </c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9"/>
      <c r="AE56" s="127">
        <f>データ!CF7</f>
        <v>59159</v>
      </c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9"/>
      <c r="AT56" s="127">
        <f>データ!CG7</f>
        <v>60787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9"/>
      <c r="BI56" s="127">
        <f>データ!CH7</f>
        <v>62913</v>
      </c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9"/>
      <c r="BX56" s="127">
        <f>データ!CI7</f>
        <v>64765</v>
      </c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9"/>
      <c r="CO56" s="6"/>
      <c r="CP56" s="6"/>
      <c r="CQ56" s="6"/>
      <c r="CR56" s="6"/>
      <c r="CS56" s="6"/>
      <c r="CT56" s="6"/>
      <c r="CU56" s="125" t="s">
        <v>38</v>
      </c>
      <c r="CV56" s="125"/>
      <c r="CW56" s="125"/>
      <c r="CX56" s="125"/>
      <c r="CY56" s="125"/>
      <c r="CZ56" s="125"/>
      <c r="DA56" s="125"/>
      <c r="DB56" s="125"/>
      <c r="DC56" s="125"/>
      <c r="DD56" s="127">
        <f>データ!CP7</f>
        <v>14082</v>
      </c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9"/>
      <c r="DS56" s="127">
        <f>データ!CQ7</f>
        <v>14865</v>
      </c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9"/>
      <c r="EH56" s="127">
        <f>データ!CR7</f>
        <v>15610</v>
      </c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9"/>
      <c r="EW56" s="127">
        <f>データ!CS7</f>
        <v>16993</v>
      </c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データ!CT7</f>
        <v>17680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9"/>
      <c r="GA56" s="6"/>
      <c r="GB56" s="6"/>
      <c r="GC56" s="6"/>
      <c r="GD56" s="6"/>
      <c r="GE56" s="6"/>
      <c r="GF56" s="6"/>
      <c r="GG56" s="6"/>
      <c r="GH56" s="6"/>
      <c r="GI56" s="125" t="s">
        <v>38</v>
      </c>
      <c r="GJ56" s="125"/>
      <c r="GK56" s="125"/>
      <c r="GL56" s="125"/>
      <c r="GM56" s="125"/>
      <c r="GN56" s="125"/>
      <c r="GO56" s="125"/>
      <c r="GP56" s="125"/>
      <c r="GQ56" s="125"/>
      <c r="GR56" s="122">
        <f>データ!DA7</f>
        <v>48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>
        <f>データ!DB7</f>
        <v>47.8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48.7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48.5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49.2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6"/>
      <c r="JP56" s="6"/>
      <c r="JQ56" s="6"/>
      <c r="JR56" s="6"/>
      <c r="JS56" s="6"/>
      <c r="JT56" s="6"/>
      <c r="JU56" s="6"/>
      <c r="JV56" s="6"/>
      <c r="JW56" s="125" t="s">
        <v>38</v>
      </c>
      <c r="JX56" s="125"/>
      <c r="JY56" s="125"/>
      <c r="JZ56" s="125"/>
      <c r="KA56" s="125"/>
      <c r="KB56" s="125"/>
      <c r="KC56" s="125"/>
      <c r="KD56" s="125"/>
      <c r="KE56" s="125"/>
      <c r="KF56" s="122">
        <f>データ!DL7</f>
        <v>25.6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>
        <f>データ!DM7</f>
        <v>26.2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26.3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27.5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27.4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6" t="s">
        <v>44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6"/>
      <c r="CQ58" s="6"/>
      <c r="CR58" s="6"/>
      <c r="CS58" s="126" t="s">
        <v>45</v>
      </c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27"/>
      <c r="GE58" s="27"/>
      <c r="GF58" s="27"/>
      <c r="GG58" s="126" t="s">
        <v>46</v>
      </c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  <c r="IO58" s="126"/>
      <c r="IP58" s="126"/>
      <c r="IQ58" s="126"/>
      <c r="IR58" s="126"/>
      <c r="IS58" s="126"/>
      <c r="IT58" s="126"/>
      <c r="IU58" s="126"/>
      <c r="IV58" s="126"/>
      <c r="IW58" s="126"/>
      <c r="IX58" s="126"/>
      <c r="IY58" s="126"/>
      <c r="IZ58" s="126"/>
      <c r="JA58" s="126"/>
      <c r="JB58" s="126"/>
      <c r="JC58" s="126"/>
      <c r="JD58" s="126"/>
      <c r="JE58" s="126"/>
      <c r="JF58" s="126"/>
      <c r="JG58" s="126"/>
      <c r="JH58" s="126"/>
      <c r="JI58" s="126"/>
      <c r="JJ58" s="126"/>
      <c r="JK58" s="126"/>
      <c r="JL58" s="126"/>
      <c r="JM58" s="126"/>
      <c r="JN58" s="126"/>
      <c r="JO58" s="126"/>
      <c r="JP58" s="126"/>
      <c r="JQ58" s="126"/>
      <c r="JR58" s="6"/>
      <c r="JS58" s="6"/>
      <c r="JT58" s="6"/>
      <c r="JU58" s="126" t="s">
        <v>47</v>
      </c>
      <c r="JV58" s="126"/>
      <c r="JW58" s="126"/>
      <c r="JX58" s="126"/>
      <c r="JY58" s="126"/>
      <c r="JZ58" s="126"/>
      <c r="KA58" s="126"/>
      <c r="KB58" s="126"/>
      <c r="KC58" s="126"/>
      <c r="KD58" s="126"/>
      <c r="KE58" s="126"/>
      <c r="KF58" s="126"/>
      <c r="KG58" s="126"/>
      <c r="KH58" s="126"/>
      <c r="KI58" s="126"/>
      <c r="KJ58" s="126"/>
      <c r="KK58" s="126"/>
      <c r="KL58" s="126"/>
      <c r="KM58" s="126"/>
      <c r="KN58" s="126"/>
      <c r="KO58" s="126"/>
      <c r="KP58" s="126"/>
      <c r="KQ58" s="126"/>
      <c r="KR58" s="126"/>
      <c r="KS58" s="126"/>
      <c r="KT58" s="126"/>
      <c r="KU58" s="126"/>
      <c r="KV58" s="126"/>
      <c r="KW58" s="126"/>
      <c r="KX58" s="126"/>
      <c r="KY58" s="126"/>
      <c r="KZ58" s="126"/>
      <c r="LA58" s="126"/>
      <c r="LB58" s="126"/>
      <c r="LC58" s="126"/>
      <c r="LD58" s="126"/>
      <c r="LE58" s="126"/>
      <c r="LF58" s="126"/>
      <c r="LG58" s="126"/>
      <c r="LH58" s="126"/>
      <c r="LI58" s="126"/>
      <c r="LJ58" s="126"/>
      <c r="LK58" s="126"/>
      <c r="LL58" s="126"/>
      <c r="LM58" s="126"/>
      <c r="LN58" s="126"/>
      <c r="LO58" s="126"/>
      <c r="LP58" s="126"/>
      <c r="LQ58" s="126"/>
      <c r="LR58" s="126"/>
      <c r="LS58" s="126"/>
      <c r="LT58" s="126"/>
      <c r="LU58" s="126"/>
      <c r="LV58" s="126"/>
      <c r="LW58" s="126"/>
      <c r="LX58" s="126"/>
      <c r="LY58" s="126"/>
      <c r="LZ58" s="126"/>
      <c r="MA58" s="126"/>
      <c r="MB58" s="126"/>
      <c r="MC58" s="126"/>
      <c r="MD58" s="126"/>
      <c r="ME58" s="126"/>
      <c r="MF58" s="126"/>
      <c r="MG58" s="126"/>
      <c r="MH58" s="126"/>
      <c r="MI58" s="126"/>
      <c r="MJ58" s="126"/>
      <c r="MK58" s="126"/>
      <c r="ML58" s="126"/>
      <c r="MM58" s="126"/>
      <c r="MN58" s="126"/>
      <c r="MO58" s="126"/>
      <c r="MP58" s="126"/>
      <c r="MQ58" s="126"/>
      <c r="MR58" s="126"/>
      <c r="MS58" s="126"/>
      <c r="MT58" s="126"/>
      <c r="MU58" s="126"/>
      <c r="MV58" s="126"/>
      <c r="MW58" s="126"/>
      <c r="MX58" s="126"/>
      <c r="MY58" s="126"/>
      <c r="MZ58" s="126"/>
      <c r="NA58" s="126"/>
      <c r="NB58" s="126"/>
      <c r="NC58" s="126"/>
      <c r="ND58" s="126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6"/>
      <c r="CQ59" s="6"/>
      <c r="CR59" s="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27"/>
      <c r="GE59" s="27"/>
      <c r="GF59" s="27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  <c r="IQ59" s="126"/>
      <c r="IR59" s="126"/>
      <c r="IS59" s="126"/>
      <c r="IT59" s="126"/>
      <c r="IU59" s="126"/>
      <c r="IV59" s="126"/>
      <c r="IW59" s="126"/>
      <c r="IX59" s="126"/>
      <c r="IY59" s="126"/>
      <c r="IZ59" s="126"/>
      <c r="JA59" s="126"/>
      <c r="JB59" s="126"/>
      <c r="JC59" s="126"/>
      <c r="JD59" s="126"/>
      <c r="JE59" s="126"/>
      <c r="JF59" s="126"/>
      <c r="JG59" s="126"/>
      <c r="JH59" s="126"/>
      <c r="JI59" s="126"/>
      <c r="JJ59" s="126"/>
      <c r="JK59" s="126"/>
      <c r="JL59" s="126"/>
      <c r="JM59" s="126"/>
      <c r="JN59" s="126"/>
      <c r="JO59" s="126"/>
      <c r="JP59" s="126"/>
      <c r="JQ59" s="126"/>
      <c r="JR59" s="6"/>
      <c r="JS59" s="6"/>
      <c r="JT59" s="6"/>
      <c r="JU59" s="126"/>
      <c r="JV59" s="126"/>
      <c r="JW59" s="126"/>
      <c r="JX59" s="126"/>
      <c r="JY59" s="126"/>
      <c r="JZ59" s="126"/>
      <c r="KA59" s="126"/>
      <c r="KB59" s="126"/>
      <c r="KC59" s="126"/>
      <c r="KD59" s="126"/>
      <c r="KE59" s="126"/>
      <c r="KF59" s="126"/>
      <c r="KG59" s="126"/>
      <c r="KH59" s="126"/>
      <c r="KI59" s="126"/>
      <c r="KJ59" s="126"/>
      <c r="KK59" s="126"/>
      <c r="KL59" s="126"/>
      <c r="KM59" s="126"/>
      <c r="KN59" s="126"/>
      <c r="KO59" s="126"/>
      <c r="KP59" s="126"/>
      <c r="KQ59" s="126"/>
      <c r="KR59" s="126"/>
      <c r="KS59" s="126"/>
      <c r="KT59" s="126"/>
      <c r="KU59" s="126"/>
      <c r="KV59" s="126"/>
      <c r="KW59" s="126"/>
      <c r="KX59" s="126"/>
      <c r="KY59" s="126"/>
      <c r="KZ59" s="126"/>
      <c r="LA59" s="126"/>
      <c r="LB59" s="126"/>
      <c r="LC59" s="126"/>
      <c r="LD59" s="126"/>
      <c r="LE59" s="126"/>
      <c r="LF59" s="126"/>
      <c r="LG59" s="126"/>
      <c r="LH59" s="126"/>
      <c r="LI59" s="126"/>
      <c r="LJ59" s="126"/>
      <c r="LK59" s="126"/>
      <c r="LL59" s="126"/>
      <c r="LM59" s="126"/>
      <c r="LN59" s="126"/>
      <c r="LO59" s="126"/>
      <c r="LP59" s="126"/>
      <c r="LQ59" s="126"/>
      <c r="LR59" s="126"/>
      <c r="LS59" s="126"/>
      <c r="LT59" s="126"/>
      <c r="LU59" s="126"/>
      <c r="LV59" s="126"/>
      <c r="LW59" s="126"/>
      <c r="LX59" s="126"/>
      <c r="LY59" s="126"/>
      <c r="LZ59" s="126"/>
      <c r="MA59" s="126"/>
      <c r="MB59" s="126"/>
      <c r="MC59" s="126"/>
      <c r="MD59" s="126"/>
      <c r="ME59" s="126"/>
      <c r="MF59" s="126"/>
      <c r="MG59" s="126"/>
      <c r="MH59" s="126"/>
      <c r="MI59" s="126"/>
      <c r="MJ59" s="126"/>
      <c r="MK59" s="126"/>
      <c r="ML59" s="126"/>
      <c r="MM59" s="126"/>
      <c r="MN59" s="126"/>
      <c r="MO59" s="126"/>
      <c r="MP59" s="126"/>
      <c r="MQ59" s="126"/>
      <c r="MR59" s="126"/>
      <c r="MS59" s="126"/>
      <c r="MT59" s="126"/>
      <c r="MU59" s="126"/>
      <c r="MV59" s="126"/>
      <c r="MW59" s="126"/>
      <c r="MX59" s="126"/>
      <c r="MY59" s="126"/>
      <c r="MZ59" s="126"/>
      <c r="NA59" s="126"/>
      <c r="NB59" s="126"/>
      <c r="NC59" s="126"/>
      <c r="ND59" s="126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147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3" t="s">
        <v>37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5"/>
      <c r="U79" s="136">
        <f>データ!DR7</f>
        <v>49.1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>
        <f>データ!DS7</f>
        <v>50.8</v>
      </c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>
        <f>データ!DT7</f>
        <v>50.4</v>
      </c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>
        <f>データ!DU7</f>
        <v>52.4</v>
      </c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>
        <f>データ!DV7</f>
        <v>53.9</v>
      </c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3" t="s">
        <v>37</v>
      </c>
      <c r="EE79" s="134"/>
      <c r="EF79" s="134"/>
      <c r="EG79" s="134"/>
      <c r="EH79" s="134"/>
      <c r="EI79" s="134"/>
      <c r="EJ79" s="134"/>
      <c r="EK79" s="134"/>
      <c r="EL79" s="134"/>
      <c r="EM79" s="134"/>
      <c r="EN79" s="135"/>
      <c r="EO79" s="136">
        <f>データ!EC7</f>
        <v>71.5</v>
      </c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>
        <f>データ!ED7</f>
        <v>70.7</v>
      </c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>
        <f>データ!EE7</f>
        <v>65.599999999999994</v>
      </c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>
        <f>データ!EF7</f>
        <v>67.3</v>
      </c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>
        <f>データ!EG7</f>
        <v>70.099999999999994</v>
      </c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3" t="s">
        <v>37</v>
      </c>
      <c r="IZ79" s="134"/>
      <c r="JA79" s="134"/>
      <c r="JB79" s="134"/>
      <c r="JC79" s="134"/>
      <c r="JD79" s="134"/>
      <c r="JE79" s="134"/>
      <c r="JF79" s="134"/>
      <c r="JG79" s="134"/>
      <c r="JH79" s="134"/>
      <c r="JI79" s="135"/>
      <c r="JJ79" s="131">
        <f>データ!EN7</f>
        <v>55185884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>
        <f>データ!EO7</f>
        <v>55888229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54420429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54898328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54993417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3" t="s">
        <v>38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5"/>
      <c r="U80" s="136">
        <f>データ!DW7</f>
        <v>46.4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>
        <f>データ!DX7</f>
        <v>45.9</v>
      </c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>
        <f>データ!DY7</f>
        <v>50.7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>
        <f>データ!DZ7</f>
        <v>51.3</v>
      </c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>
        <f>データ!EA7</f>
        <v>51.2</v>
      </c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3" t="s">
        <v>38</v>
      </c>
      <c r="EE80" s="134"/>
      <c r="EF80" s="134"/>
      <c r="EG80" s="134"/>
      <c r="EH80" s="134"/>
      <c r="EI80" s="134"/>
      <c r="EJ80" s="134"/>
      <c r="EK80" s="134"/>
      <c r="EL80" s="134"/>
      <c r="EM80" s="134"/>
      <c r="EN80" s="135"/>
      <c r="EO80" s="136">
        <f>データ!EH7</f>
        <v>59.7</v>
      </c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>
        <f>データ!EI7</f>
        <v>56.6</v>
      </c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>
        <f>データ!EJ7</f>
        <v>62.6</v>
      </c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>
        <f>データ!EK7</f>
        <v>64.099999999999994</v>
      </c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>
        <f>データ!EL7</f>
        <v>64.3</v>
      </c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3" t="s">
        <v>38</v>
      </c>
      <c r="IZ80" s="134"/>
      <c r="JA80" s="134"/>
      <c r="JB80" s="134"/>
      <c r="JC80" s="134"/>
      <c r="JD80" s="134"/>
      <c r="JE80" s="134"/>
      <c r="JF80" s="134"/>
      <c r="JG80" s="134"/>
      <c r="JH80" s="134"/>
      <c r="JI80" s="135"/>
      <c r="JJ80" s="131">
        <f>データ!ES7</f>
        <v>48095074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>
        <f>データ!ET7</f>
        <v>50135188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50543381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51238617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51669762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6" t="s">
        <v>50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6" t="s">
        <v>52</v>
      </c>
      <c r="IV82" s="126"/>
      <c r="IW82" s="126"/>
      <c r="IX82" s="126"/>
      <c r="IY82" s="126"/>
      <c r="IZ82" s="126"/>
      <c r="JA82" s="126"/>
      <c r="JB82" s="126"/>
      <c r="JC82" s="126"/>
      <c r="JD82" s="126"/>
      <c r="JE82" s="126"/>
      <c r="JF82" s="126"/>
      <c r="JG82" s="126"/>
      <c r="JH82" s="126"/>
      <c r="JI82" s="126"/>
      <c r="JJ82" s="126"/>
      <c r="JK82" s="126"/>
      <c r="JL82" s="126"/>
      <c r="JM82" s="126"/>
      <c r="JN82" s="126"/>
      <c r="JO82" s="126"/>
      <c r="JP82" s="126"/>
      <c r="JQ82" s="126"/>
      <c r="JR82" s="126"/>
      <c r="JS82" s="126"/>
      <c r="JT82" s="126"/>
      <c r="JU82" s="126"/>
      <c r="JV82" s="126"/>
      <c r="JW82" s="126"/>
      <c r="JX82" s="126"/>
      <c r="JY82" s="126"/>
      <c r="JZ82" s="126"/>
      <c r="KA82" s="126"/>
      <c r="KB82" s="126"/>
      <c r="KC82" s="126"/>
      <c r="KD82" s="126"/>
      <c r="KE82" s="126"/>
      <c r="KF82" s="126"/>
      <c r="KG82" s="126"/>
      <c r="KH82" s="126"/>
      <c r="KI82" s="126"/>
      <c r="KJ82" s="126"/>
      <c r="KK82" s="126"/>
      <c r="KL82" s="126"/>
      <c r="KM82" s="126"/>
      <c r="KN82" s="126"/>
      <c r="KO82" s="126"/>
      <c r="KP82" s="126"/>
      <c r="KQ82" s="126"/>
      <c r="KR82" s="126"/>
      <c r="KS82" s="126"/>
      <c r="KT82" s="126"/>
      <c r="KU82" s="126"/>
      <c r="KV82" s="126"/>
      <c r="KW82" s="126"/>
      <c r="KX82" s="126"/>
      <c r="KY82" s="126"/>
      <c r="KZ82" s="126"/>
      <c r="LA82" s="126"/>
      <c r="LB82" s="126"/>
      <c r="LC82" s="126"/>
      <c r="LD82" s="126"/>
      <c r="LE82" s="126"/>
      <c r="LF82" s="126"/>
      <c r="LG82" s="126"/>
      <c r="LH82" s="126"/>
      <c r="LI82" s="126"/>
      <c r="LJ82" s="126"/>
      <c r="LK82" s="126"/>
      <c r="LL82" s="126"/>
      <c r="LM82" s="126"/>
      <c r="LN82" s="126"/>
      <c r="LO82" s="126"/>
      <c r="LP82" s="126"/>
      <c r="LQ82" s="126"/>
      <c r="LR82" s="126"/>
      <c r="LS82" s="126"/>
      <c r="LT82" s="126"/>
      <c r="LU82" s="126"/>
      <c r="LV82" s="126"/>
      <c r="LW82" s="126"/>
      <c r="LX82" s="126"/>
      <c r="LY82" s="126"/>
      <c r="LZ82" s="126"/>
      <c r="MA82" s="126"/>
      <c r="MB82" s="126"/>
      <c r="MC82" s="126"/>
      <c r="MD82" s="126"/>
      <c r="ME82" s="126"/>
      <c r="MF82" s="126"/>
      <c r="MG82" s="126"/>
      <c r="MH82" s="126"/>
      <c r="MI82" s="126"/>
      <c r="MJ82" s="126"/>
      <c r="MK82" s="126"/>
      <c r="ML82" s="126"/>
      <c r="MM82" s="126"/>
      <c r="MN82" s="126"/>
      <c r="MO82" s="126"/>
      <c r="MP82" s="126"/>
      <c r="MQ82" s="126"/>
      <c r="MR82" s="126"/>
      <c r="MS82" s="126"/>
      <c r="MT82" s="126"/>
      <c r="MU82" s="126"/>
      <c r="MV82" s="126"/>
      <c r="MW82" s="126"/>
      <c r="MX82" s="126"/>
      <c r="MY82" s="126"/>
      <c r="MZ82" s="126"/>
      <c r="NA82" s="126"/>
      <c r="NB82" s="126"/>
      <c r="NC82" s="126"/>
      <c r="ND82" s="126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6"/>
      <c r="IV83" s="126"/>
      <c r="IW83" s="126"/>
      <c r="IX83" s="126"/>
      <c r="IY83" s="126"/>
      <c r="IZ83" s="126"/>
      <c r="JA83" s="126"/>
      <c r="JB83" s="126"/>
      <c r="JC83" s="126"/>
      <c r="JD83" s="126"/>
      <c r="JE83" s="126"/>
      <c r="JF83" s="126"/>
      <c r="JG83" s="126"/>
      <c r="JH83" s="126"/>
      <c r="JI83" s="126"/>
      <c r="JJ83" s="126"/>
      <c r="JK83" s="126"/>
      <c r="JL83" s="126"/>
      <c r="JM83" s="126"/>
      <c r="JN83" s="126"/>
      <c r="JO83" s="126"/>
      <c r="JP83" s="126"/>
      <c r="JQ83" s="126"/>
      <c r="JR83" s="126"/>
      <c r="JS83" s="126"/>
      <c r="JT83" s="126"/>
      <c r="JU83" s="126"/>
      <c r="JV83" s="126"/>
      <c r="JW83" s="126"/>
      <c r="JX83" s="126"/>
      <c r="JY83" s="126"/>
      <c r="JZ83" s="126"/>
      <c r="KA83" s="126"/>
      <c r="KB83" s="126"/>
      <c r="KC83" s="126"/>
      <c r="KD83" s="126"/>
      <c r="KE83" s="126"/>
      <c r="KF83" s="126"/>
      <c r="KG83" s="126"/>
      <c r="KH83" s="126"/>
      <c r="KI83" s="126"/>
      <c r="KJ83" s="126"/>
      <c r="KK83" s="126"/>
      <c r="KL83" s="126"/>
      <c r="KM83" s="126"/>
      <c r="KN83" s="126"/>
      <c r="KO83" s="126"/>
      <c r="KP83" s="126"/>
      <c r="KQ83" s="126"/>
      <c r="KR83" s="126"/>
      <c r="KS83" s="126"/>
      <c r="KT83" s="126"/>
      <c r="KU83" s="126"/>
      <c r="KV83" s="126"/>
      <c r="KW83" s="126"/>
      <c r="KX83" s="126"/>
      <c r="KY83" s="126"/>
      <c r="KZ83" s="126"/>
      <c r="LA83" s="126"/>
      <c r="LB83" s="126"/>
      <c r="LC83" s="126"/>
      <c r="LD83" s="126"/>
      <c r="LE83" s="126"/>
      <c r="LF83" s="126"/>
      <c r="LG83" s="126"/>
      <c r="LH83" s="126"/>
      <c r="LI83" s="126"/>
      <c r="LJ83" s="126"/>
      <c r="LK83" s="126"/>
      <c r="LL83" s="126"/>
      <c r="LM83" s="126"/>
      <c r="LN83" s="126"/>
      <c r="LO83" s="126"/>
      <c r="LP83" s="126"/>
      <c r="LQ83" s="126"/>
      <c r="LR83" s="126"/>
      <c r="LS83" s="126"/>
      <c r="LT83" s="126"/>
      <c r="LU83" s="126"/>
      <c r="LV83" s="126"/>
      <c r="LW83" s="126"/>
      <c r="LX83" s="126"/>
      <c r="LY83" s="126"/>
      <c r="LZ83" s="126"/>
      <c r="MA83" s="126"/>
      <c r="MB83" s="126"/>
      <c r="MC83" s="126"/>
      <c r="MD83" s="126"/>
      <c r="ME83" s="126"/>
      <c r="MF83" s="126"/>
      <c r="MG83" s="126"/>
      <c r="MH83" s="126"/>
      <c r="MI83" s="126"/>
      <c r="MJ83" s="126"/>
      <c r="MK83" s="126"/>
      <c r="ML83" s="126"/>
      <c r="MM83" s="126"/>
      <c r="MN83" s="126"/>
      <c r="MO83" s="126"/>
      <c r="MP83" s="126"/>
      <c r="MQ83" s="126"/>
      <c r="MR83" s="126"/>
      <c r="MS83" s="126"/>
      <c r="MT83" s="126"/>
      <c r="MU83" s="126"/>
      <c r="MV83" s="126"/>
      <c r="MW83" s="126"/>
      <c r="MX83" s="126"/>
      <c r="MY83" s="126"/>
      <c r="MZ83" s="126"/>
      <c r="NA83" s="126"/>
      <c r="NB83" s="126"/>
      <c r="NC83" s="126"/>
      <c r="ND83" s="126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221309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9" t="str">
        <f>IF(H8&lt;&gt;I8,H8,"")&amp;IF(I8&lt;&gt;J8,I8,"")&amp;"　"&amp;J8</f>
        <v>静岡県浜松市　浜松医療センター</v>
      </c>
      <c r="I6" s="140"/>
      <c r="J6" s="141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/>
      <c r="P6" s="63" t="str">
        <f>P8</f>
        <v>指定管理者(利用料金制)</v>
      </c>
      <c r="Q6" s="64">
        <f t="shared" ref="Q6:AG6" si="3">Q8</f>
        <v>34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が 感 災 地 輪</v>
      </c>
      <c r="U6" s="64">
        <f>U8</f>
        <v>807893</v>
      </c>
      <c r="V6" s="64">
        <f>V8</f>
        <v>43580</v>
      </c>
      <c r="W6" s="63" t="str">
        <f>W8</f>
        <v>非該当</v>
      </c>
      <c r="X6" s="63" t="str">
        <f t="shared" si="3"/>
        <v>７：１</v>
      </c>
      <c r="Y6" s="64">
        <f t="shared" si="3"/>
        <v>600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6</v>
      </c>
      <c r="AD6" s="64">
        <f t="shared" si="3"/>
        <v>606</v>
      </c>
      <c r="AE6" s="64">
        <f t="shared" si="3"/>
        <v>600</v>
      </c>
      <c r="AF6" s="64" t="str">
        <f t="shared" si="3"/>
        <v>-</v>
      </c>
      <c r="AG6" s="64">
        <f t="shared" si="3"/>
        <v>600</v>
      </c>
      <c r="AH6" s="65">
        <f>IF(AH8="-",NA(),AH8)</f>
        <v>105.2</v>
      </c>
      <c r="AI6" s="65">
        <f t="shared" ref="AI6:AQ6" si="4">IF(AI8="-",NA(),AI8)</f>
        <v>100.4</v>
      </c>
      <c r="AJ6" s="65">
        <f t="shared" si="4"/>
        <v>101</v>
      </c>
      <c r="AK6" s="65">
        <f t="shared" si="4"/>
        <v>102.4</v>
      </c>
      <c r="AL6" s="65">
        <f t="shared" si="4"/>
        <v>101</v>
      </c>
      <c r="AM6" s="65">
        <f t="shared" si="4"/>
        <v>103</v>
      </c>
      <c r="AN6" s="65">
        <f t="shared" si="4"/>
        <v>101.7</v>
      </c>
      <c r="AO6" s="65">
        <f t="shared" si="4"/>
        <v>101.1</v>
      </c>
      <c r="AP6" s="65">
        <f t="shared" si="4"/>
        <v>100.3</v>
      </c>
      <c r="AQ6" s="65">
        <f t="shared" si="4"/>
        <v>99.8</v>
      </c>
      <c r="AR6" s="65" t="str">
        <f>IF(AR8="-","【-】","【"&amp;SUBSTITUTE(TEXT(AR8,"#,##0.0"),"-","△")&amp;"】")</f>
        <v>【98.4】</v>
      </c>
      <c r="AS6" s="65">
        <f>IF(AS8="-",NA(),AS8)</f>
        <v>99.2</v>
      </c>
      <c r="AT6" s="65">
        <f t="shared" ref="AT6:BB6" si="5">IF(AT8="-",NA(),AT8)</f>
        <v>94.2</v>
      </c>
      <c r="AU6" s="65">
        <f t="shared" si="5"/>
        <v>94.4</v>
      </c>
      <c r="AV6" s="65">
        <f t="shared" si="5"/>
        <v>95.5</v>
      </c>
      <c r="AW6" s="65">
        <f t="shared" si="5"/>
        <v>93.1</v>
      </c>
      <c r="AX6" s="65">
        <f t="shared" si="5"/>
        <v>97.2</v>
      </c>
      <c r="AY6" s="65">
        <f t="shared" si="5"/>
        <v>96</v>
      </c>
      <c r="AZ6" s="65">
        <f t="shared" si="5"/>
        <v>94.6</v>
      </c>
      <c r="BA6" s="65">
        <f t="shared" si="5"/>
        <v>94.4</v>
      </c>
      <c r="BB6" s="65">
        <f t="shared" si="5"/>
        <v>93.6</v>
      </c>
      <c r="BC6" s="65" t="str">
        <f>IF(BC8="-","【-】","【"&amp;SUBSTITUTE(TEXT(BC8,"#,##0.0"),"-","△")&amp;"】")</f>
        <v>【89.5】</v>
      </c>
      <c r="BD6" s="65" t="str">
        <f>IF(BD8="-",NA(),BD8)</f>
        <v>該当数値なし</v>
      </c>
      <c r="BE6" s="65" t="str">
        <f t="shared" ref="BE6:BM6" si="6">IF(BE8="-",NA(),BE8)</f>
        <v>該当数値なし</v>
      </c>
      <c r="BF6" s="65" t="str">
        <f t="shared" si="6"/>
        <v>該当数値なし</v>
      </c>
      <c r="BG6" s="65" t="str">
        <f t="shared" si="6"/>
        <v>該当数値なし</v>
      </c>
      <c r="BH6" s="65" t="str">
        <f t="shared" si="6"/>
        <v>該当数値なし</v>
      </c>
      <c r="BI6" s="65">
        <f t="shared" si="6"/>
        <v>45.6</v>
      </c>
      <c r="BJ6" s="65">
        <f t="shared" si="6"/>
        <v>41.7</v>
      </c>
      <c r="BK6" s="65">
        <f t="shared" si="6"/>
        <v>37.700000000000003</v>
      </c>
      <c r="BL6" s="65">
        <f t="shared" si="6"/>
        <v>36.799999999999997</v>
      </c>
      <c r="BM6" s="65">
        <f t="shared" si="6"/>
        <v>33.9</v>
      </c>
      <c r="BN6" s="65" t="str">
        <f>IF(BN8="-","【-】","【"&amp;SUBSTITUTE(TEXT(BN8,"#,##0.0"),"-","△")&amp;"】")</f>
        <v>【63.6】</v>
      </c>
      <c r="BO6" s="65">
        <f>IF(BO8="-",NA(),BO8)</f>
        <v>85.5</v>
      </c>
      <c r="BP6" s="65">
        <f t="shared" ref="BP6:BX6" si="7">IF(BP8="-",NA(),BP8)</f>
        <v>84.6</v>
      </c>
      <c r="BQ6" s="65">
        <f t="shared" si="7"/>
        <v>86.2</v>
      </c>
      <c r="BR6" s="65">
        <f t="shared" si="7"/>
        <v>83.2</v>
      </c>
      <c r="BS6" s="65">
        <f t="shared" si="7"/>
        <v>84.6</v>
      </c>
      <c r="BT6" s="65">
        <f t="shared" si="7"/>
        <v>81.2</v>
      </c>
      <c r="BU6" s="65">
        <f t="shared" si="7"/>
        <v>80.3</v>
      </c>
      <c r="BV6" s="65">
        <f t="shared" si="7"/>
        <v>80.7</v>
      </c>
      <c r="BW6" s="65">
        <f t="shared" si="7"/>
        <v>80.7</v>
      </c>
      <c r="BX6" s="65">
        <f t="shared" si="7"/>
        <v>79.5</v>
      </c>
      <c r="BY6" s="65" t="str">
        <f>IF(BY8="-","【-】","【"&amp;SUBSTITUTE(TEXT(BY8,"#,##0.0"),"-","△")&amp;"】")</f>
        <v>【74.2】</v>
      </c>
      <c r="BZ6" s="66">
        <f>IF(BZ8="-",NA(),BZ8)</f>
        <v>60796</v>
      </c>
      <c r="CA6" s="66">
        <f t="shared" ref="CA6:CI6" si="8">IF(CA8="-",NA(),CA8)</f>
        <v>60352</v>
      </c>
      <c r="CB6" s="66">
        <f t="shared" si="8"/>
        <v>59279</v>
      </c>
      <c r="CC6" s="66">
        <f t="shared" si="8"/>
        <v>60459</v>
      </c>
      <c r="CD6" s="66">
        <f t="shared" si="8"/>
        <v>58661</v>
      </c>
      <c r="CE6" s="66">
        <f t="shared" si="8"/>
        <v>56653</v>
      </c>
      <c r="CF6" s="66">
        <f t="shared" si="8"/>
        <v>59159</v>
      </c>
      <c r="CG6" s="66">
        <f t="shared" si="8"/>
        <v>60787</v>
      </c>
      <c r="CH6" s="66">
        <f t="shared" si="8"/>
        <v>62913</v>
      </c>
      <c r="CI6" s="66">
        <f t="shared" si="8"/>
        <v>64765</v>
      </c>
      <c r="CJ6" s="65" t="str">
        <f>IF(CJ8="-","【-】","【"&amp;SUBSTITUTE(TEXT(CJ8,"#,##0"),"-","△")&amp;"】")</f>
        <v>【49,667】</v>
      </c>
      <c r="CK6" s="66">
        <f>IF(CK8="-",NA(),CK8)</f>
        <v>14072</v>
      </c>
      <c r="CL6" s="66">
        <f t="shared" ref="CL6:CT6" si="9">IF(CL8="-",NA(),CL8)</f>
        <v>14398</v>
      </c>
      <c r="CM6" s="66">
        <f t="shared" si="9"/>
        <v>14791</v>
      </c>
      <c r="CN6" s="66">
        <f t="shared" si="9"/>
        <v>15230</v>
      </c>
      <c r="CO6" s="66">
        <f t="shared" si="9"/>
        <v>15298</v>
      </c>
      <c r="CP6" s="66">
        <f t="shared" si="9"/>
        <v>14082</v>
      </c>
      <c r="CQ6" s="66">
        <f t="shared" si="9"/>
        <v>14865</v>
      </c>
      <c r="CR6" s="66">
        <f t="shared" si="9"/>
        <v>15610</v>
      </c>
      <c r="CS6" s="66">
        <f t="shared" si="9"/>
        <v>16993</v>
      </c>
      <c r="CT6" s="66">
        <f t="shared" si="9"/>
        <v>17680</v>
      </c>
      <c r="CU6" s="65" t="str">
        <f>IF(CU8="-","【-】","【"&amp;SUBSTITUTE(TEXT(CU8,"#,##0"),"-","△")&amp;"】")</f>
        <v>【13,758】</v>
      </c>
      <c r="CV6" s="65">
        <f>IF(CV8="-",NA(),CV8)</f>
        <v>50.5</v>
      </c>
      <c r="CW6" s="65">
        <f t="shared" ref="CW6:DE6" si="10">IF(CW8="-",NA(),CW8)</f>
        <v>52.6</v>
      </c>
      <c r="CX6" s="65">
        <f t="shared" si="10"/>
        <v>52.6</v>
      </c>
      <c r="CY6" s="65">
        <f t="shared" si="10"/>
        <v>52.2</v>
      </c>
      <c r="CZ6" s="65">
        <f t="shared" si="10"/>
        <v>52.9</v>
      </c>
      <c r="DA6" s="65">
        <f t="shared" si="10"/>
        <v>48</v>
      </c>
      <c r="DB6" s="65">
        <f t="shared" si="10"/>
        <v>47.8</v>
      </c>
      <c r="DC6" s="65">
        <f t="shared" si="10"/>
        <v>48.7</v>
      </c>
      <c r="DD6" s="65">
        <f t="shared" si="10"/>
        <v>48.5</v>
      </c>
      <c r="DE6" s="65">
        <f t="shared" si="10"/>
        <v>49.2</v>
      </c>
      <c r="DF6" s="65" t="str">
        <f>IF(DF8="-","【-】","【"&amp;SUBSTITUTE(TEXT(DF8,"#,##0.0"),"-","△")&amp;"】")</f>
        <v>【55.2】</v>
      </c>
      <c r="DG6" s="65">
        <f>IF(DG8="-",NA(),DG8)</f>
        <v>23.7</v>
      </c>
      <c r="DH6" s="65">
        <f t="shared" ref="DH6:DP6" si="11">IF(DH8="-",NA(),DH8)</f>
        <v>24.6</v>
      </c>
      <c r="DI6" s="65">
        <f t="shared" si="11"/>
        <v>24.9</v>
      </c>
      <c r="DJ6" s="65">
        <f t="shared" si="11"/>
        <v>24.8</v>
      </c>
      <c r="DK6" s="65">
        <f t="shared" si="11"/>
        <v>24.9</v>
      </c>
      <c r="DL6" s="65">
        <f t="shared" si="11"/>
        <v>25.6</v>
      </c>
      <c r="DM6" s="65">
        <f t="shared" si="11"/>
        <v>26.2</v>
      </c>
      <c r="DN6" s="65">
        <f t="shared" si="11"/>
        <v>26.3</v>
      </c>
      <c r="DO6" s="65">
        <f t="shared" si="11"/>
        <v>27.5</v>
      </c>
      <c r="DP6" s="65">
        <f t="shared" si="11"/>
        <v>27.4</v>
      </c>
      <c r="DQ6" s="65" t="str">
        <f>IF(DQ8="-","【-】","【"&amp;SUBSTITUTE(TEXT(DQ8,"#,##0.0"),"-","△")&amp;"】")</f>
        <v>【24.1】</v>
      </c>
      <c r="DR6" s="65">
        <f>IF(DR8="-",NA(),DR8)</f>
        <v>49.1</v>
      </c>
      <c r="DS6" s="65">
        <f t="shared" ref="DS6:EA6" si="12">IF(DS8="-",NA(),DS8)</f>
        <v>50.8</v>
      </c>
      <c r="DT6" s="65">
        <f t="shared" si="12"/>
        <v>50.4</v>
      </c>
      <c r="DU6" s="65">
        <f t="shared" si="12"/>
        <v>52.4</v>
      </c>
      <c r="DV6" s="65">
        <f t="shared" si="12"/>
        <v>53.9</v>
      </c>
      <c r="DW6" s="65">
        <f t="shared" si="12"/>
        <v>46.4</v>
      </c>
      <c r="DX6" s="65">
        <f t="shared" si="12"/>
        <v>45.9</v>
      </c>
      <c r="DY6" s="65">
        <f t="shared" si="12"/>
        <v>50.7</v>
      </c>
      <c r="DZ6" s="65">
        <f t="shared" si="12"/>
        <v>51.3</v>
      </c>
      <c r="EA6" s="65">
        <f t="shared" si="12"/>
        <v>51.2</v>
      </c>
      <c r="EB6" s="65" t="str">
        <f>IF(EB8="-","【-】","【"&amp;SUBSTITUTE(TEXT(EB8,"#,##0.0"),"-","△")&amp;"】")</f>
        <v>【50.7】</v>
      </c>
      <c r="EC6" s="65">
        <f>IF(EC8="-",NA(),EC8)</f>
        <v>71.5</v>
      </c>
      <c r="ED6" s="65">
        <f t="shared" ref="ED6:EL6" si="13">IF(ED8="-",NA(),ED8)</f>
        <v>70.7</v>
      </c>
      <c r="EE6" s="65">
        <f t="shared" si="13"/>
        <v>65.599999999999994</v>
      </c>
      <c r="EF6" s="65">
        <f t="shared" si="13"/>
        <v>67.3</v>
      </c>
      <c r="EG6" s="65">
        <f t="shared" si="13"/>
        <v>70.099999999999994</v>
      </c>
      <c r="EH6" s="65">
        <f t="shared" si="13"/>
        <v>59.7</v>
      </c>
      <c r="EI6" s="65">
        <f t="shared" si="13"/>
        <v>56.6</v>
      </c>
      <c r="EJ6" s="65">
        <f t="shared" si="13"/>
        <v>62.6</v>
      </c>
      <c r="EK6" s="65">
        <f t="shared" si="13"/>
        <v>64.099999999999994</v>
      </c>
      <c r="EL6" s="65">
        <f t="shared" si="13"/>
        <v>64.3</v>
      </c>
      <c r="EM6" s="65" t="str">
        <f>IF(EM8="-","【-】","【"&amp;SUBSTITUTE(TEXT(EM8,"#,##0.0"),"-","△")&amp;"】")</f>
        <v>【65.7】</v>
      </c>
      <c r="EN6" s="66">
        <f>IF(EN8="-",NA(),EN8)</f>
        <v>55185884</v>
      </c>
      <c r="EO6" s="66">
        <f t="shared" ref="EO6:EW6" si="14">IF(EO8="-",NA(),EO8)</f>
        <v>55888229</v>
      </c>
      <c r="EP6" s="66">
        <f t="shared" si="14"/>
        <v>54420429</v>
      </c>
      <c r="EQ6" s="66">
        <f t="shared" si="14"/>
        <v>54898328</v>
      </c>
      <c r="ER6" s="66">
        <f t="shared" si="14"/>
        <v>54993417</v>
      </c>
      <c r="ES6" s="66">
        <f t="shared" si="14"/>
        <v>48095074</v>
      </c>
      <c r="ET6" s="66">
        <f t="shared" si="14"/>
        <v>50135188</v>
      </c>
      <c r="EU6" s="66">
        <f t="shared" si="14"/>
        <v>50543381</v>
      </c>
      <c r="EV6" s="66">
        <f t="shared" si="14"/>
        <v>51238617</v>
      </c>
      <c r="EW6" s="66">
        <f t="shared" si="14"/>
        <v>51669762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221309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/>
      <c r="P7" s="63" t="str">
        <f>P8</f>
        <v>指定管理者(利用料金制)</v>
      </c>
      <c r="Q7" s="64">
        <f t="shared" si="15"/>
        <v>34</v>
      </c>
      <c r="R7" s="63" t="str">
        <f t="shared" si="15"/>
        <v>対象</v>
      </c>
      <c r="S7" s="63" t="str">
        <f t="shared" si="15"/>
        <v>ド 透 I 未 訓 ガ</v>
      </c>
      <c r="T7" s="63" t="str">
        <f t="shared" si="15"/>
        <v>救 臨 が 感 災 地 輪</v>
      </c>
      <c r="U7" s="64">
        <f>U8</f>
        <v>807893</v>
      </c>
      <c r="V7" s="64">
        <f>V8</f>
        <v>43580</v>
      </c>
      <c r="W7" s="63" t="str">
        <f>W8</f>
        <v>非該当</v>
      </c>
      <c r="X7" s="63" t="str">
        <f t="shared" si="15"/>
        <v>７：１</v>
      </c>
      <c r="Y7" s="64">
        <f t="shared" si="15"/>
        <v>600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6</v>
      </c>
      <c r="AD7" s="64">
        <f t="shared" si="15"/>
        <v>606</v>
      </c>
      <c r="AE7" s="64">
        <f t="shared" si="15"/>
        <v>600</v>
      </c>
      <c r="AF7" s="64" t="str">
        <f t="shared" si="15"/>
        <v>-</v>
      </c>
      <c r="AG7" s="64">
        <f t="shared" si="15"/>
        <v>600</v>
      </c>
      <c r="AH7" s="65">
        <f>AH8</f>
        <v>105.2</v>
      </c>
      <c r="AI7" s="65">
        <f t="shared" ref="AI7:AQ7" si="16">AI8</f>
        <v>100.4</v>
      </c>
      <c r="AJ7" s="65">
        <f t="shared" si="16"/>
        <v>101</v>
      </c>
      <c r="AK7" s="65">
        <f t="shared" si="16"/>
        <v>102.4</v>
      </c>
      <c r="AL7" s="65">
        <f t="shared" si="16"/>
        <v>101</v>
      </c>
      <c r="AM7" s="65">
        <f t="shared" si="16"/>
        <v>103</v>
      </c>
      <c r="AN7" s="65">
        <f t="shared" si="16"/>
        <v>101.7</v>
      </c>
      <c r="AO7" s="65">
        <f t="shared" si="16"/>
        <v>101.1</v>
      </c>
      <c r="AP7" s="65">
        <f t="shared" si="16"/>
        <v>100.3</v>
      </c>
      <c r="AQ7" s="65">
        <f t="shared" si="16"/>
        <v>99.8</v>
      </c>
      <c r="AR7" s="65"/>
      <c r="AS7" s="65">
        <f>AS8</f>
        <v>99.2</v>
      </c>
      <c r="AT7" s="65">
        <f t="shared" ref="AT7:BB7" si="17">AT8</f>
        <v>94.2</v>
      </c>
      <c r="AU7" s="65">
        <f t="shared" si="17"/>
        <v>94.4</v>
      </c>
      <c r="AV7" s="65">
        <f t="shared" si="17"/>
        <v>95.5</v>
      </c>
      <c r="AW7" s="65">
        <f t="shared" si="17"/>
        <v>93.1</v>
      </c>
      <c r="AX7" s="65">
        <f t="shared" si="17"/>
        <v>97.2</v>
      </c>
      <c r="AY7" s="65">
        <f t="shared" si="17"/>
        <v>96</v>
      </c>
      <c r="AZ7" s="65">
        <f t="shared" si="17"/>
        <v>94.6</v>
      </c>
      <c r="BA7" s="65">
        <f t="shared" si="17"/>
        <v>94.4</v>
      </c>
      <c r="BB7" s="65">
        <f t="shared" si="17"/>
        <v>93.6</v>
      </c>
      <c r="BC7" s="65"/>
      <c r="BD7" s="65" t="str">
        <f>BD8</f>
        <v>該当数値なし</v>
      </c>
      <c r="BE7" s="65" t="str">
        <f t="shared" ref="BE7:BM7" si="18">BE8</f>
        <v>該当数値なし</v>
      </c>
      <c r="BF7" s="65" t="str">
        <f t="shared" si="18"/>
        <v>該当数値なし</v>
      </c>
      <c r="BG7" s="65" t="str">
        <f t="shared" si="18"/>
        <v>該当数値なし</v>
      </c>
      <c r="BH7" s="65" t="str">
        <f t="shared" si="18"/>
        <v>該当数値なし</v>
      </c>
      <c r="BI7" s="65">
        <f t="shared" si="18"/>
        <v>45.6</v>
      </c>
      <c r="BJ7" s="65">
        <f t="shared" si="18"/>
        <v>41.7</v>
      </c>
      <c r="BK7" s="65">
        <f t="shared" si="18"/>
        <v>37.700000000000003</v>
      </c>
      <c r="BL7" s="65">
        <f t="shared" si="18"/>
        <v>36.799999999999997</v>
      </c>
      <c r="BM7" s="65">
        <f t="shared" si="18"/>
        <v>33.9</v>
      </c>
      <c r="BN7" s="65"/>
      <c r="BO7" s="65">
        <f>BO8</f>
        <v>85.5</v>
      </c>
      <c r="BP7" s="65">
        <f t="shared" ref="BP7:BX7" si="19">BP8</f>
        <v>84.6</v>
      </c>
      <c r="BQ7" s="65">
        <f t="shared" si="19"/>
        <v>86.2</v>
      </c>
      <c r="BR7" s="65">
        <f t="shared" si="19"/>
        <v>83.2</v>
      </c>
      <c r="BS7" s="65">
        <f t="shared" si="19"/>
        <v>84.6</v>
      </c>
      <c r="BT7" s="65">
        <f t="shared" si="19"/>
        <v>81.2</v>
      </c>
      <c r="BU7" s="65">
        <f t="shared" si="19"/>
        <v>80.3</v>
      </c>
      <c r="BV7" s="65">
        <f t="shared" si="19"/>
        <v>80.7</v>
      </c>
      <c r="BW7" s="65">
        <f t="shared" si="19"/>
        <v>80.7</v>
      </c>
      <c r="BX7" s="65">
        <f t="shared" si="19"/>
        <v>79.5</v>
      </c>
      <c r="BY7" s="65"/>
      <c r="BZ7" s="66">
        <f>BZ8</f>
        <v>60796</v>
      </c>
      <c r="CA7" s="66">
        <f t="shared" ref="CA7:CI7" si="20">CA8</f>
        <v>60352</v>
      </c>
      <c r="CB7" s="66">
        <f t="shared" si="20"/>
        <v>59279</v>
      </c>
      <c r="CC7" s="66">
        <f t="shared" si="20"/>
        <v>60459</v>
      </c>
      <c r="CD7" s="66">
        <f t="shared" si="20"/>
        <v>58661</v>
      </c>
      <c r="CE7" s="66">
        <f t="shared" si="20"/>
        <v>56653</v>
      </c>
      <c r="CF7" s="66">
        <f t="shared" si="20"/>
        <v>59159</v>
      </c>
      <c r="CG7" s="66">
        <f t="shared" si="20"/>
        <v>60787</v>
      </c>
      <c r="CH7" s="66">
        <f t="shared" si="20"/>
        <v>62913</v>
      </c>
      <c r="CI7" s="66">
        <f t="shared" si="20"/>
        <v>64765</v>
      </c>
      <c r="CJ7" s="65"/>
      <c r="CK7" s="66">
        <f>CK8</f>
        <v>14072</v>
      </c>
      <c r="CL7" s="66">
        <f t="shared" ref="CL7:CT7" si="21">CL8</f>
        <v>14398</v>
      </c>
      <c r="CM7" s="66">
        <f t="shared" si="21"/>
        <v>14791</v>
      </c>
      <c r="CN7" s="66">
        <f t="shared" si="21"/>
        <v>15230</v>
      </c>
      <c r="CO7" s="66">
        <f t="shared" si="21"/>
        <v>15298</v>
      </c>
      <c r="CP7" s="66">
        <f t="shared" si="21"/>
        <v>14082</v>
      </c>
      <c r="CQ7" s="66">
        <f t="shared" si="21"/>
        <v>14865</v>
      </c>
      <c r="CR7" s="66">
        <f t="shared" si="21"/>
        <v>15610</v>
      </c>
      <c r="CS7" s="66">
        <f t="shared" si="21"/>
        <v>16993</v>
      </c>
      <c r="CT7" s="66">
        <f t="shared" si="21"/>
        <v>17680</v>
      </c>
      <c r="CU7" s="65"/>
      <c r="CV7" s="65">
        <f>CV8</f>
        <v>50.5</v>
      </c>
      <c r="CW7" s="65">
        <f t="shared" ref="CW7:DE7" si="22">CW8</f>
        <v>52.6</v>
      </c>
      <c r="CX7" s="65">
        <f t="shared" si="22"/>
        <v>52.6</v>
      </c>
      <c r="CY7" s="65">
        <f t="shared" si="22"/>
        <v>52.2</v>
      </c>
      <c r="CZ7" s="65">
        <f t="shared" si="22"/>
        <v>52.9</v>
      </c>
      <c r="DA7" s="65">
        <f t="shared" si="22"/>
        <v>48</v>
      </c>
      <c r="DB7" s="65">
        <f t="shared" si="22"/>
        <v>47.8</v>
      </c>
      <c r="DC7" s="65">
        <f t="shared" si="22"/>
        <v>48.7</v>
      </c>
      <c r="DD7" s="65">
        <f t="shared" si="22"/>
        <v>48.5</v>
      </c>
      <c r="DE7" s="65">
        <f t="shared" si="22"/>
        <v>49.2</v>
      </c>
      <c r="DF7" s="65"/>
      <c r="DG7" s="65">
        <f>DG8</f>
        <v>23.7</v>
      </c>
      <c r="DH7" s="65">
        <f t="shared" ref="DH7:DP7" si="23">DH8</f>
        <v>24.6</v>
      </c>
      <c r="DI7" s="65">
        <f t="shared" si="23"/>
        <v>24.9</v>
      </c>
      <c r="DJ7" s="65">
        <f t="shared" si="23"/>
        <v>24.8</v>
      </c>
      <c r="DK7" s="65">
        <f t="shared" si="23"/>
        <v>24.9</v>
      </c>
      <c r="DL7" s="65">
        <f t="shared" si="23"/>
        <v>25.6</v>
      </c>
      <c r="DM7" s="65">
        <f t="shared" si="23"/>
        <v>26.2</v>
      </c>
      <c r="DN7" s="65">
        <f t="shared" si="23"/>
        <v>26.3</v>
      </c>
      <c r="DO7" s="65">
        <f t="shared" si="23"/>
        <v>27.5</v>
      </c>
      <c r="DP7" s="65">
        <f t="shared" si="23"/>
        <v>27.4</v>
      </c>
      <c r="DQ7" s="65"/>
      <c r="DR7" s="65">
        <f>DR8</f>
        <v>49.1</v>
      </c>
      <c r="DS7" s="65">
        <f t="shared" ref="DS7:EA7" si="24">DS8</f>
        <v>50.8</v>
      </c>
      <c r="DT7" s="65">
        <f t="shared" si="24"/>
        <v>50.4</v>
      </c>
      <c r="DU7" s="65">
        <f t="shared" si="24"/>
        <v>52.4</v>
      </c>
      <c r="DV7" s="65">
        <f t="shared" si="24"/>
        <v>53.9</v>
      </c>
      <c r="DW7" s="65">
        <f t="shared" si="24"/>
        <v>46.4</v>
      </c>
      <c r="DX7" s="65">
        <f t="shared" si="24"/>
        <v>45.9</v>
      </c>
      <c r="DY7" s="65">
        <f t="shared" si="24"/>
        <v>50.7</v>
      </c>
      <c r="DZ7" s="65">
        <f t="shared" si="24"/>
        <v>51.3</v>
      </c>
      <c r="EA7" s="65">
        <f t="shared" si="24"/>
        <v>51.2</v>
      </c>
      <c r="EB7" s="65"/>
      <c r="EC7" s="65">
        <f>EC8</f>
        <v>71.5</v>
      </c>
      <c r="ED7" s="65">
        <f t="shared" ref="ED7:EL7" si="25">ED8</f>
        <v>70.7</v>
      </c>
      <c r="EE7" s="65">
        <f t="shared" si="25"/>
        <v>65.599999999999994</v>
      </c>
      <c r="EF7" s="65">
        <f t="shared" si="25"/>
        <v>67.3</v>
      </c>
      <c r="EG7" s="65">
        <f t="shared" si="25"/>
        <v>70.099999999999994</v>
      </c>
      <c r="EH7" s="65">
        <f t="shared" si="25"/>
        <v>59.7</v>
      </c>
      <c r="EI7" s="65">
        <f t="shared" si="25"/>
        <v>56.6</v>
      </c>
      <c r="EJ7" s="65">
        <f t="shared" si="25"/>
        <v>62.6</v>
      </c>
      <c r="EK7" s="65">
        <f t="shared" si="25"/>
        <v>64.099999999999994</v>
      </c>
      <c r="EL7" s="65">
        <f t="shared" si="25"/>
        <v>64.3</v>
      </c>
      <c r="EM7" s="65"/>
      <c r="EN7" s="66">
        <f>EN8</f>
        <v>55185884</v>
      </c>
      <c r="EO7" s="66">
        <f t="shared" ref="EO7:EW7" si="26">EO8</f>
        <v>55888229</v>
      </c>
      <c r="EP7" s="66">
        <f t="shared" si="26"/>
        <v>54420429</v>
      </c>
      <c r="EQ7" s="66">
        <f t="shared" si="26"/>
        <v>54898328</v>
      </c>
      <c r="ER7" s="66">
        <f t="shared" si="26"/>
        <v>54993417</v>
      </c>
      <c r="ES7" s="66">
        <f t="shared" si="26"/>
        <v>48095074</v>
      </c>
      <c r="ET7" s="66">
        <f t="shared" si="26"/>
        <v>50135188</v>
      </c>
      <c r="EU7" s="66">
        <f t="shared" si="26"/>
        <v>50543381</v>
      </c>
      <c r="EV7" s="66">
        <f t="shared" si="26"/>
        <v>51238617</v>
      </c>
      <c r="EW7" s="66">
        <f t="shared" si="26"/>
        <v>51669762</v>
      </c>
      <c r="EX7" s="66"/>
    </row>
    <row r="8" spans="1:154" s="67" customFormat="1">
      <c r="A8" s="48"/>
      <c r="B8" s="68">
        <v>2016</v>
      </c>
      <c r="C8" s="68">
        <v>221309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34</v>
      </c>
      <c r="R8" s="68" t="s">
        <v>131</v>
      </c>
      <c r="S8" s="68" t="s">
        <v>132</v>
      </c>
      <c r="T8" s="68" t="s">
        <v>133</v>
      </c>
      <c r="U8" s="69">
        <v>807893</v>
      </c>
      <c r="V8" s="69">
        <v>43580</v>
      </c>
      <c r="W8" s="68" t="s">
        <v>134</v>
      </c>
      <c r="X8" s="70" t="s">
        <v>135</v>
      </c>
      <c r="Y8" s="69">
        <v>600</v>
      </c>
      <c r="Z8" s="69" t="s">
        <v>136</v>
      </c>
      <c r="AA8" s="69" t="s">
        <v>136</v>
      </c>
      <c r="AB8" s="69" t="s">
        <v>136</v>
      </c>
      <c r="AC8" s="69">
        <v>6</v>
      </c>
      <c r="AD8" s="69">
        <v>606</v>
      </c>
      <c r="AE8" s="69">
        <v>600</v>
      </c>
      <c r="AF8" s="69" t="s">
        <v>136</v>
      </c>
      <c r="AG8" s="69">
        <v>600</v>
      </c>
      <c r="AH8" s="71">
        <v>105.2</v>
      </c>
      <c r="AI8" s="71">
        <v>100.4</v>
      </c>
      <c r="AJ8" s="71">
        <v>101</v>
      </c>
      <c r="AK8" s="71">
        <v>102.4</v>
      </c>
      <c r="AL8" s="71">
        <v>101</v>
      </c>
      <c r="AM8" s="71">
        <v>103</v>
      </c>
      <c r="AN8" s="71">
        <v>101.7</v>
      </c>
      <c r="AO8" s="71">
        <v>101.1</v>
      </c>
      <c r="AP8" s="71">
        <v>100.3</v>
      </c>
      <c r="AQ8" s="71">
        <v>99.8</v>
      </c>
      <c r="AR8" s="71">
        <v>98.4</v>
      </c>
      <c r="AS8" s="71">
        <v>99.2</v>
      </c>
      <c r="AT8" s="71">
        <v>94.2</v>
      </c>
      <c r="AU8" s="71">
        <v>94.4</v>
      </c>
      <c r="AV8" s="71">
        <v>95.5</v>
      </c>
      <c r="AW8" s="71">
        <v>93.1</v>
      </c>
      <c r="AX8" s="71">
        <v>97.2</v>
      </c>
      <c r="AY8" s="71">
        <v>96</v>
      </c>
      <c r="AZ8" s="71">
        <v>94.6</v>
      </c>
      <c r="BA8" s="71">
        <v>94.4</v>
      </c>
      <c r="BB8" s="71">
        <v>93.6</v>
      </c>
      <c r="BC8" s="71">
        <v>89.5</v>
      </c>
      <c r="BD8" s="72" t="s">
        <v>137</v>
      </c>
      <c r="BE8" s="72" t="s">
        <v>137</v>
      </c>
      <c r="BF8" s="72" t="s">
        <v>137</v>
      </c>
      <c r="BG8" s="72" t="s">
        <v>137</v>
      </c>
      <c r="BH8" s="72" t="s">
        <v>137</v>
      </c>
      <c r="BI8" s="72">
        <v>45.6</v>
      </c>
      <c r="BJ8" s="72">
        <v>41.7</v>
      </c>
      <c r="BK8" s="72">
        <v>37.700000000000003</v>
      </c>
      <c r="BL8" s="72">
        <v>36.799999999999997</v>
      </c>
      <c r="BM8" s="72">
        <v>33.9</v>
      </c>
      <c r="BN8" s="72">
        <v>63.6</v>
      </c>
      <c r="BO8" s="71">
        <v>85.5</v>
      </c>
      <c r="BP8" s="71">
        <v>84.6</v>
      </c>
      <c r="BQ8" s="71">
        <v>86.2</v>
      </c>
      <c r="BR8" s="71">
        <v>83.2</v>
      </c>
      <c r="BS8" s="71">
        <v>84.6</v>
      </c>
      <c r="BT8" s="71">
        <v>81.2</v>
      </c>
      <c r="BU8" s="71">
        <v>80.3</v>
      </c>
      <c r="BV8" s="71">
        <v>80.7</v>
      </c>
      <c r="BW8" s="71">
        <v>80.7</v>
      </c>
      <c r="BX8" s="71">
        <v>79.5</v>
      </c>
      <c r="BY8" s="71">
        <v>74.2</v>
      </c>
      <c r="BZ8" s="72">
        <v>60796</v>
      </c>
      <c r="CA8" s="72">
        <v>60352</v>
      </c>
      <c r="CB8" s="72">
        <v>59279</v>
      </c>
      <c r="CC8" s="72">
        <v>60459</v>
      </c>
      <c r="CD8" s="72">
        <v>58661</v>
      </c>
      <c r="CE8" s="72">
        <v>56653</v>
      </c>
      <c r="CF8" s="72">
        <v>59159</v>
      </c>
      <c r="CG8" s="72">
        <v>60787</v>
      </c>
      <c r="CH8" s="72">
        <v>62913</v>
      </c>
      <c r="CI8" s="72">
        <v>64765</v>
      </c>
      <c r="CJ8" s="71">
        <v>49667</v>
      </c>
      <c r="CK8" s="72">
        <v>14072</v>
      </c>
      <c r="CL8" s="72">
        <v>14398</v>
      </c>
      <c r="CM8" s="72">
        <v>14791</v>
      </c>
      <c r="CN8" s="72">
        <v>15230</v>
      </c>
      <c r="CO8" s="72">
        <v>15298</v>
      </c>
      <c r="CP8" s="72">
        <v>14082</v>
      </c>
      <c r="CQ8" s="72">
        <v>14865</v>
      </c>
      <c r="CR8" s="72">
        <v>15610</v>
      </c>
      <c r="CS8" s="72">
        <v>16993</v>
      </c>
      <c r="CT8" s="72">
        <v>17680</v>
      </c>
      <c r="CU8" s="71">
        <v>13758</v>
      </c>
      <c r="CV8" s="72">
        <v>50.5</v>
      </c>
      <c r="CW8" s="72">
        <v>52.6</v>
      </c>
      <c r="CX8" s="72">
        <v>52.6</v>
      </c>
      <c r="CY8" s="72">
        <v>52.2</v>
      </c>
      <c r="CZ8" s="72">
        <v>52.9</v>
      </c>
      <c r="DA8" s="72">
        <v>48</v>
      </c>
      <c r="DB8" s="72">
        <v>47.8</v>
      </c>
      <c r="DC8" s="72">
        <v>48.7</v>
      </c>
      <c r="DD8" s="72">
        <v>48.5</v>
      </c>
      <c r="DE8" s="72">
        <v>49.2</v>
      </c>
      <c r="DF8" s="72">
        <v>55.2</v>
      </c>
      <c r="DG8" s="72">
        <v>23.7</v>
      </c>
      <c r="DH8" s="72">
        <v>24.6</v>
      </c>
      <c r="DI8" s="72">
        <v>24.9</v>
      </c>
      <c r="DJ8" s="72">
        <v>24.8</v>
      </c>
      <c r="DK8" s="72">
        <v>24.9</v>
      </c>
      <c r="DL8" s="72">
        <v>25.6</v>
      </c>
      <c r="DM8" s="72">
        <v>26.2</v>
      </c>
      <c r="DN8" s="72">
        <v>26.3</v>
      </c>
      <c r="DO8" s="72">
        <v>27.5</v>
      </c>
      <c r="DP8" s="72">
        <v>27.4</v>
      </c>
      <c r="DQ8" s="72">
        <v>24.1</v>
      </c>
      <c r="DR8" s="71">
        <v>49.1</v>
      </c>
      <c r="DS8" s="71">
        <v>50.8</v>
      </c>
      <c r="DT8" s="71">
        <v>50.4</v>
      </c>
      <c r="DU8" s="71">
        <v>52.4</v>
      </c>
      <c r="DV8" s="71">
        <v>53.9</v>
      </c>
      <c r="DW8" s="71">
        <v>46.4</v>
      </c>
      <c r="DX8" s="71">
        <v>45.9</v>
      </c>
      <c r="DY8" s="71">
        <v>50.7</v>
      </c>
      <c r="DZ8" s="71">
        <v>51.3</v>
      </c>
      <c r="EA8" s="71">
        <v>51.2</v>
      </c>
      <c r="EB8" s="71">
        <v>50.7</v>
      </c>
      <c r="EC8" s="71">
        <v>71.5</v>
      </c>
      <c r="ED8" s="71">
        <v>70.7</v>
      </c>
      <c r="EE8" s="71">
        <v>65.599999999999994</v>
      </c>
      <c r="EF8" s="71">
        <v>67.3</v>
      </c>
      <c r="EG8" s="71">
        <v>70.099999999999994</v>
      </c>
      <c r="EH8" s="71">
        <v>59.7</v>
      </c>
      <c r="EI8" s="71">
        <v>56.6</v>
      </c>
      <c r="EJ8" s="71">
        <v>62.6</v>
      </c>
      <c r="EK8" s="71">
        <v>64.099999999999994</v>
      </c>
      <c r="EL8" s="71">
        <v>64.3</v>
      </c>
      <c r="EM8" s="71">
        <v>65.7</v>
      </c>
      <c r="EN8" s="72">
        <v>55185884</v>
      </c>
      <c r="EO8" s="72">
        <v>55888229</v>
      </c>
      <c r="EP8" s="72">
        <v>54420429</v>
      </c>
      <c r="EQ8" s="72">
        <v>54898328</v>
      </c>
      <c r="ER8" s="72">
        <v>54993417</v>
      </c>
      <c r="ES8" s="72">
        <v>48095074</v>
      </c>
      <c r="ET8" s="72">
        <v>50135188</v>
      </c>
      <c r="EU8" s="72">
        <v>50543381</v>
      </c>
      <c r="EV8" s="72">
        <v>51238617</v>
      </c>
      <c r="EW8" s="72">
        <v>51669762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138</v>
      </c>
      <c r="C10" s="77" t="s">
        <v>139</v>
      </c>
      <c r="D10" s="77" t="s">
        <v>140</v>
      </c>
      <c r="E10" s="77" t="s">
        <v>141</v>
      </c>
      <c r="F10" s="77" t="s">
        <v>142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143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INPC-000</cp:lastModifiedBy>
  <cp:lastPrinted>2018-10-01T01:33:23Z</cp:lastPrinted>
  <dcterms:created xsi:type="dcterms:W3CDTF">2018-06-14T04:22:38Z</dcterms:created>
  <dcterms:modified xsi:type="dcterms:W3CDTF">2018-11-07T11:17:54Z</dcterms:modified>
  <cp:category/>
</cp:coreProperties>
</file>