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60" yWindow="240" windowWidth="11655" windowHeight="8910" activeTab="0"/>
  </bookViews>
  <sheets>
    <sheet name="表紙" sheetId="1" r:id="rId1"/>
    <sheet name="目次" sheetId="2" r:id="rId2"/>
    <sheet name="1 " sheetId="3" r:id="rId3"/>
    <sheet name="2 " sheetId="4" r:id="rId4"/>
    <sheet name="３ " sheetId="5" r:id="rId5"/>
    <sheet name="４ " sheetId="6" r:id="rId6"/>
    <sheet name="５ " sheetId="7" r:id="rId7"/>
    <sheet name="６ " sheetId="8" r:id="rId8"/>
    <sheet name="7 " sheetId="9" r:id="rId9"/>
    <sheet name="8 " sheetId="10" r:id="rId10"/>
    <sheet name="9 " sheetId="11" r:id="rId11"/>
    <sheet name="10 " sheetId="12" r:id="rId12"/>
    <sheet name="11 " sheetId="13" r:id="rId13"/>
    <sheet name="12 " sheetId="14" r:id="rId14"/>
    <sheet name="13 " sheetId="15" r:id="rId15"/>
    <sheet name="14 " sheetId="16" r:id="rId16"/>
    <sheet name="15 " sheetId="17" r:id="rId17"/>
    <sheet name="16" sheetId="18" r:id="rId18"/>
    <sheet name="17" sheetId="19" r:id="rId19"/>
    <sheet name="18" sheetId="20" r:id="rId20"/>
    <sheet name="19" sheetId="21" r:id="rId21"/>
    <sheet name="20 " sheetId="22" r:id="rId22"/>
    <sheet name="21" sheetId="23" r:id="rId23"/>
    <sheet name="22" sheetId="24" r:id="rId24"/>
    <sheet name="奥付" sheetId="25" r:id="rId25"/>
  </sheets>
  <definedNames>
    <definedName name="_xlnm.Print_Area" localSheetId="2">'1 '!$A$1:$J$28</definedName>
    <definedName name="_xlnm.Print_Area" localSheetId="11">'10 '!$A$1:$G$19</definedName>
    <definedName name="_xlnm.Print_Area" localSheetId="12">'11 '!$A$1:$F$30</definedName>
    <definedName name="_xlnm.Print_Area" localSheetId="13">'12 '!$A$1:$Q$86</definedName>
    <definedName name="_xlnm.Print_Area" localSheetId="14">'13 '!$A$1:$K$20</definedName>
    <definedName name="_xlnm.Print_Area" localSheetId="15">'14 '!$A$1:$I$28</definedName>
    <definedName name="_xlnm.Print_Area" localSheetId="16">'15 '!$A$1:$AG$53</definedName>
    <definedName name="_xlnm.Print_Area" localSheetId="17">'16'!$A$1:$W$51</definedName>
    <definedName name="_xlnm.Print_Area" localSheetId="18">'17'!$A$1:$H$34</definedName>
    <definedName name="_xlnm.Print_Area" localSheetId="19">'18'!$A$1:$AE$37</definedName>
    <definedName name="_xlnm.Print_Area" localSheetId="20">'19'!$A$1:$AF$38</definedName>
    <definedName name="_xlnm.Print_Area" localSheetId="3">'2 '!$A$1:$I$35</definedName>
    <definedName name="_xlnm.Print_Area" localSheetId="21">'20 '!$A$1:$AJ$33</definedName>
    <definedName name="_xlnm.Print_Area" localSheetId="22">'21'!$A$1:$AH$33</definedName>
    <definedName name="_xlnm.Print_Area" localSheetId="23">'22'!$A$1:$X$29</definedName>
    <definedName name="_xlnm.Print_Area" localSheetId="4">'３ '!$A$1:$I$50</definedName>
    <definedName name="_xlnm.Print_Area" localSheetId="5">'４ '!$A$1:$I$50</definedName>
    <definedName name="_xlnm.Print_Area" localSheetId="6">'５ '!$A$1:$L$19</definedName>
    <definedName name="_xlnm.Print_Area" localSheetId="7">'６ '!$A$1:$I$50</definedName>
    <definedName name="_xlnm.Print_Area" localSheetId="8">'7 '!$A$1:$K$19</definedName>
    <definedName name="_xlnm.Print_Area" localSheetId="9">'8 '!$A$1:$I$50</definedName>
    <definedName name="_xlnm.Print_Area" localSheetId="10">'9 '!$A$1:$P$23</definedName>
    <definedName name="_xlnm.Print_Area" localSheetId="24">'奥付'!$A$1:$I$51</definedName>
    <definedName name="_xlnm.Print_Area" localSheetId="0">'表紙'!$A$1:$I$42</definedName>
    <definedName name="_xlnm.Print_Area" localSheetId="1">'目次'!$A$1:$G$64</definedName>
  </definedNames>
  <calcPr fullCalcOnLoad="1" iterate="1" iterateCount="1" iterateDelta="0"/>
</workbook>
</file>

<file path=xl/sharedStrings.xml><?xml version="1.0" encoding="utf-8"?>
<sst xmlns="http://schemas.openxmlformats.org/spreadsheetml/2006/main" count="1248" uniqueCount="672">
  <si>
    <t xml:space="preserve"> 鉄筋コンク</t>
  </si>
  <si>
    <t xml:space="preserve"> コンクリート</t>
  </si>
  <si>
    <t>木　　　造</t>
  </si>
  <si>
    <t>鉄　骨　造</t>
  </si>
  <si>
    <t xml:space="preserve"> 鉄骨鉄筋コン</t>
  </si>
  <si>
    <t>そ　の　他</t>
  </si>
  <si>
    <t>合　　　計</t>
  </si>
  <si>
    <t>木　造</t>
  </si>
  <si>
    <t>鉄骨造</t>
  </si>
  <si>
    <t>ＲＣ造</t>
  </si>
  <si>
    <t>ＳＲＣ造</t>
  </si>
  <si>
    <t>ＣＢ造</t>
  </si>
  <si>
    <t>鉄骨造</t>
  </si>
  <si>
    <t>鉄筋コンク</t>
  </si>
  <si>
    <t>鉄骨鉄筋コン</t>
  </si>
  <si>
    <t>リート造</t>
  </si>
  <si>
    <t>クリート造</t>
  </si>
  <si>
    <t>ブロック造</t>
  </si>
  <si>
    <t>種別</t>
  </si>
  <si>
    <t>併　用　住　宅</t>
  </si>
  <si>
    <t>事務所</t>
  </si>
  <si>
    <t>店　舗</t>
  </si>
  <si>
    <t>工場等</t>
  </si>
  <si>
    <t>病院等</t>
  </si>
  <si>
    <t>興業所等</t>
  </si>
  <si>
    <t>公務・文教</t>
  </si>
  <si>
    <t>旅館・ホテル</t>
  </si>
  <si>
    <t>寺院・教会</t>
  </si>
  <si>
    <t>倉　庫</t>
  </si>
  <si>
    <t>車　庫</t>
  </si>
  <si>
    <t>小　計</t>
  </si>
  <si>
    <t>月別</t>
  </si>
  <si>
    <t>第</t>
  </si>
  <si>
    <t>準</t>
  </si>
  <si>
    <t>近</t>
  </si>
  <si>
    <t>商</t>
  </si>
  <si>
    <t>工</t>
  </si>
  <si>
    <t>用</t>
  </si>
  <si>
    <t>１</t>
  </si>
  <si>
    <t>２</t>
  </si>
  <si>
    <t>住</t>
  </si>
  <si>
    <t>隣</t>
  </si>
  <si>
    <t>業</t>
  </si>
  <si>
    <t>種</t>
  </si>
  <si>
    <t>居</t>
  </si>
  <si>
    <t>地</t>
  </si>
  <si>
    <t>専</t>
  </si>
  <si>
    <t>合</t>
  </si>
  <si>
    <t>低</t>
  </si>
  <si>
    <t>中</t>
  </si>
  <si>
    <t>域</t>
  </si>
  <si>
    <t>層</t>
  </si>
  <si>
    <t>高</t>
  </si>
  <si>
    <t>計</t>
  </si>
  <si>
    <t>08010</t>
  </si>
  <si>
    <t>一戸建ての住宅</t>
  </si>
  <si>
    <t>08020</t>
  </si>
  <si>
    <t>長屋</t>
  </si>
  <si>
    <t>08030</t>
  </si>
  <si>
    <t>08040</t>
  </si>
  <si>
    <t>寄宿舎</t>
  </si>
  <si>
    <t>08050</t>
  </si>
  <si>
    <t>下宿</t>
  </si>
  <si>
    <t>08060</t>
  </si>
  <si>
    <t>08070</t>
  </si>
  <si>
    <t>幼稚園</t>
  </si>
  <si>
    <t>08080</t>
  </si>
  <si>
    <t>小学校</t>
  </si>
  <si>
    <t>08090</t>
  </si>
  <si>
    <t>中学校又は高等学校</t>
  </si>
  <si>
    <t>08100</t>
  </si>
  <si>
    <t>08110</t>
  </si>
  <si>
    <t>大学又は高等専門学校</t>
  </si>
  <si>
    <t>08120</t>
  </si>
  <si>
    <t>専修学校</t>
  </si>
  <si>
    <t>08130</t>
  </si>
  <si>
    <t>各種学校</t>
  </si>
  <si>
    <t>08140</t>
  </si>
  <si>
    <t>図書館その他これに類するもの</t>
  </si>
  <si>
    <t>08150</t>
  </si>
  <si>
    <t>博物館その他これに類するもの</t>
  </si>
  <si>
    <t>08160</t>
  </si>
  <si>
    <t>神社、寺院、教会その他これに類するもの</t>
  </si>
  <si>
    <t>08170</t>
  </si>
  <si>
    <t>08180</t>
  </si>
  <si>
    <t>保育所その他これに類するもの</t>
  </si>
  <si>
    <t>08190</t>
  </si>
  <si>
    <t>助産所</t>
  </si>
  <si>
    <t>08210</t>
  </si>
  <si>
    <t>08230</t>
  </si>
  <si>
    <t>公衆浴場（個室付浴場業に係る公衆浴場を除く）</t>
  </si>
  <si>
    <t>08240</t>
  </si>
  <si>
    <t>診療所（患者の収容施設のあるものに限る）</t>
  </si>
  <si>
    <t>08250</t>
  </si>
  <si>
    <t>診療所（患者の収容施設のないものに限る）</t>
  </si>
  <si>
    <t>08260</t>
  </si>
  <si>
    <t>病院</t>
  </si>
  <si>
    <t>08270</t>
  </si>
  <si>
    <t>巡査派出所</t>
  </si>
  <si>
    <t>08280</t>
  </si>
  <si>
    <t>公衆電話所</t>
  </si>
  <si>
    <t>08290</t>
  </si>
  <si>
    <t>08300</t>
  </si>
  <si>
    <t>地方公共団体の支庁又は支所</t>
  </si>
  <si>
    <t>08310</t>
  </si>
  <si>
    <t>公衆便所、休憩所又は路線バスの停留所の上家</t>
  </si>
  <si>
    <t>08320</t>
  </si>
  <si>
    <t>08330</t>
  </si>
  <si>
    <t>税務署、警察署、保健所又は消防署その他これらに類するもの　　</t>
  </si>
  <si>
    <t>08340</t>
  </si>
  <si>
    <t>工場（自動車修理工場を除く）</t>
  </si>
  <si>
    <t>08350</t>
  </si>
  <si>
    <t>自動車修理工場</t>
  </si>
  <si>
    <t>08360</t>
  </si>
  <si>
    <t>危険物の貯蔵又は処理に供するもの</t>
  </si>
  <si>
    <t>08370</t>
  </si>
  <si>
    <t>ボーリング場、スケート場、水泳場、スキー場、ゴルフ練習場又はバッティング練習場</t>
  </si>
  <si>
    <t>08380</t>
  </si>
  <si>
    <t>体育館又はスポーツの練習場（前項に掲げるものを除く）</t>
  </si>
  <si>
    <t>08390</t>
  </si>
  <si>
    <t>08400</t>
  </si>
  <si>
    <t>ホテル又は旅館</t>
  </si>
  <si>
    <t>08410</t>
  </si>
  <si>
    <t>自動車教習所</t>
  </si>
  <si>
    <t>08420</t>
  </si>
  <si>
    <t>畜舎</t>
  </si>
  <si>
    <t>08430</t>
  </si>
  <si>
    <t>堆肥舎又は水産物の増殖場若しくは養殖場</t>
  </si>
  <si>
    <t>08438</t>
  </si>
  <si>
    <t>日用品の販売を主たる目的とする店舗</t>
  </si>
  <si>
    <t>08440</t>
  </si>
  <si>
    <t>08450</t>
  </si>
  <si>
    <t>08452</t>
  </si>
  <si>
    <t>食堂又は喫茶店</t>
  </si>
  <si>
    <t>08456</t>
  </si>
  <si>
    <t>08458</t>
  </si>
  <si>
    <t>銀行の支店、損害保険代理店、宅地建物取引業を営む店舗その他これらに類するサービス業を営む店舗</t>
  </si>
  <si>
    <t>08460</t>
  </si>
  <si>
    <t>物品販売業を営む店舗以外の店舗（前２項に掲げるものを除く）</t>
  </si>
  <si>
    <t>事務所</t>
  </si>
  <si>
    <t>08480</t>
  </si>
  <si>
    <t>映画スタジオ又はテレビスタジオ</t>
  </si>
  <si>
    <t>08490</t>
  </si>
  <si>
    <t>自動車車庫</t>
  </si>
  <si>
    <t>08500</t>
  </si>
  <si>
    <t>自転車駐車場</t>
  </si>
  <si>
    <t>08510</t>
  </si>
  <si>
    <t>倉庫業を営む倉庫</t>
  </si>
  <si>
    <t>倉庫業を営まない倉庫</t>
  </si>
  <si>
    <t>08530</t>
  </si>
  <si>
    <t>劇場、映画館又は演芸場</t>
  </si>
  <si>
    <t>08540</t>
  </si>
  <si>
    <t>観覧場</t>
  </si>
  <si>
    <t>08550</t>
  </si>
  <si>
    <t>公会堂又は集会場</t>
  </si>
  <si>
    <t>08560</t>
  </si>
  <si>
    <t>展示場</t>
  </si>
  <si>
    <t>08570</t>
  </si>
  <si>
    <t>料理店</t>
  </si>
  <si>
    <t>08580</t>
  </si>
  <si>
    <t>キャバレー、カフェー、ナイトクラブ又はバー</t>
  </si>
  <si>
    <t>08590</t>
  </si>
  <si>
    <t>ダンスホール</t>
  </si>
  <si>
    <t>08600</t>
  </si>
  <si>
    <t>08610</t>
  </si>
  <si>
    <t>卸売市場</t>
  </si>
  <si>
    <t>08620</t>
  </si>
  <si>
    <t>火葬場又はと蓄場、汚物処理場、ごみ焼却場その他の処理施設</t>
  </si>
  <si>
    <t>08990</t>
  </si>
  <si>
    <t>その他</t>
  </si>
  <si>
    <t>区</t>
  </si>
  <si>
    <t>階数</t>
  </si>
  <si>
    <t>１階</t>
  </si>
  <si>
    <t>２階</t>
  </si>
  <si>
    <t>３階</t>
  </si>
  <si>
    <t>４階</t>
  </si>
  <si>
    <t>５階</t>
  </si>
  <si>
    <t>６階</t>
  </si>
  <si>
    <t>７階</t>
  </si>
  <si>
    <t>８階以上</t>
  </si>
  <si>
    <t>合 計</t>
  </si>
  <si>
    <t>新　築</t>
  </si>
  <si>
    <t>合　計</t>
  </si>
  <si>
    <t>受付</t>
  </si>
  <si>
    <t>許可</t>
  </si>
  <si>
    <t>法第４４条第１項</t>
  </si>
  <si>
    <t>可</t>
  </si>
  <si>
    <t>法第４８条</t>
  </si>
  <si>
    <t>第１項</t>
  </si>
  <si>
    <t>第２項</t>
  </si>
  <si>
    <t>第３項</t>
  </si>
  <si>
    <t>第４項</t>
  </si>
  <si>
    <t>申</t>
  </si>
  <si>
    <t>第５項</t>
  </si>
  <si>
    <t>第６項</t>
  </si>
  <si>
    <t>請</t>
  </si>
  <si>
    <t>第７項</t>
  </si>
  <si>
    <t>取</t>
  </si>
  <si>
    <t>第９項</t>
  </si>
  <si>
    <t>第10項</t>
  </si>
  <si>
    <t>第11項</t>
  </si>
  <si>
    <t>第12項</t>
  </si>
  <si>
    <t>法第５１条</t>
  </si>
  <si>
    <t>法第５２条</t>
  </si>
  <si>
    <t>件</t>
  </si>
  <si>
    <t>数</t>
  </si>
  <si>
    <t>第１号</t>
  </si>
  <si>
    <t>第２号</t>
  </si>
  <si>
    <t>法第５６条の２第１項</t>
  </si>
  <si>
    <t>内</t>
  </si>
  <si>
    <t>法第５９条第１項第３号</t>
  </si>
  <si>
    <t>法第５９条の２第１項</t>
  </si>
  <si>
    <t>訳</t>
  </si>
  <si>
    <t>法第８５条</t>
  </si>
  <si>
    <t>許可等取扱総件数</t>
  </si>
  <si>
    <t>公　聴　会</t>
  </si>
  <si>
    <t>開催件数</t>
  </si>
  <si>
    <t>取扱件数</t>
  </si>
  <si>
    <t>建築審査会</t>
  </si>
  <si>
    <t>建　　築　　物</t>
  </si>
  <si>
    <t>設　　　　　備</t>
  </si>
  <si>
    <t>エレベーター</t>
  </si>
  <si>
    <t>エスカレーター</t>
  </si>
  <si>
    <t>遊　戯　施　設</t>
  </si>
  <si>
    <t>報　　　　告</t>
  </si>
  <si>
    <t>変　　　　更</t>
  </si>
  <si>
    <t>（１４）道路の位置及び道の指定取扱件数</t>
  </si>
  <si>
    <t>道</t>
  </si>
  <si>
    <t>路</t>
  </si>
  <si>
    <t>廃</t>
  </si>
  <si>
    <t>止</t>
  </si>
  <si>
    <t>変</t>
  </si>
  <si>
    <t>更</t>
  </si>
  <si>
    <t>＊は一部廃止を含む。　　</t>
  </si>
  <si>
    <t>違 反 建 築 物 取 扱</t>
  </si>
  <si>
    <t>（１６）各種届出等取扱件数</t>
  </si>
  <si>
    <t>建築物除去届</t>
  </si>
  <si>
    <t>災害(火災)</t>
  </si>
  <si>
    <t>建築物件数</t>
  </si>
  <si>
    <t>医療施設</t>
  </si>
  <si>
    <t>物品販売店舗</t>
  </si>
  <si>
    <t>社会福祉施設</t>
  </si>
  <si>
    <t>届  出</t>
  </si>
  <si>
    <t>適合証交付</t>
  </si>
  <si>
    <t>適合</t>
  </si>
  <si>
    <t>交付</t>
  </si>
  <si>
    <t>官公庁施設</t>
  </si>
  <si>
    <t>教育施設</t>
  </si>
  <si>
    <t>文化施設</t>
  </si>
  <si>
    <t>宿泊施設</t>
  </si>
  <si>
    <t>娯楽施設</t>
  </si>
  <si>
    <t>集会施設</t>
  </si>
  <si>
    <t>展示施設</t>
  </si>
  <si>
    <t>ｽﾎﾟｰﾂ･ﾚｸﾘｪｰｼｮﾝ施設</t>
  </si>
  <si>
    <t>環境衛生施設</t>
  </si>
  <si>
    <t>公益事業を営む店舗</t>
  </si>
  <si>
    <t>金融機関の店舗</t>
  </si>
  <si>
    <t>飲食店等</t>
  </si>
  <si>
    <t>サービス業を営む店舗</t>
  </si>
  <si>
    <t>自動車車庫</t>
  </si>
  <si>
    <t>複合施設</t>
  </si>
  <si>
    <t>地下街等</t>
  </si>
  <si>
    <t xml:space="preserve">   発行日</t>
  </si>
  <si>
    <t>目　　次</t>
  </si>
  <si>
    <t>　　（１）　建築確認申請取扱件数</t>
  </si>
  <si>
    <t>　（１０）　建築許可等取扱件数</t>
  </si>
  <si>
    <t>　（１１）　定期報告取扱件数</t>
  </si>
  <si>
    <t>　（１２）　不適格建築物報告取扱件数</t>
  </si>
  <si>
    <t>　（１４）　道路の位置及び道の指定取扱件数</t>
  </si>
  <si>
    <t>　（１５）　違反建築物取扱件数</t>
  </si>
  <si>
    <t>　（１６）　各種届出等取扱件数</t>
  </si>
  <si>
    <t>合計</t>
  </si>
  <si>
    <t>計</t>
  </si>
  <si>
    <t>事項</t>
  </si>
  <si>
    <t>年度</t>
  </si>
  <si>
    <t>確認申請受付</t>
  </si>
  <si>
    <t>建築物</t>
  </si>
  <si>
    <t>１～３号</t>
  </si>
  <si>
    <t>４号</t>
  </si>
  <si>
    <t>小計</t>
  </si>
  <si>
    <t>建築設備</t>
  </si>
  <si>
    <t>工作物</t>
  </si>
  <si>
    <t>確認済証交付</t>
  </si>
  <si>
    <t>完了検査申請</t>
  </si>
  <si>
    <t>検査済証交付</t>
  </si>
  <si>
    <t>計画通知受付</t>
  </si>
  <si>
    <t>建築設備</t>
  </si>
  <si>
    <t>計画通知完了届受付</t>
  </si>
  <si>
    <t>計画通知検査済証交付</t>
  </si>
  <si>
    <t>計画変更申請受付</t>
  </si>
  <si>
    <t>建築設備＋工作物</t>
  </si>
  <si>
    <t>確認申請受付件数の推移</t>
  </si>
  <si>
    <t>検査済証交付件数の推移</t>
  </si>
  <si>
    <t>用途</t>
  </si>
  <si>
    <t>専用住宅</t>
  </si>
  <si>
    <t>共同住宅</t>
  </si>
  <si>
    <t>併用住宅</t>
  </si>
  <si>
    <t>その他</t>
  </si>
  <si>
    <t>合　　計</t>
  </si>
  <si>
    <t>新築</t>
  </si>
  <si>
    <t>URL  http://www.city.hamamatsu.shizuoka.jp</t>
  </si>
  <si>
    <t>医療施設</t>
  </si>
  <si>
    <t>物品販売店舗</t>
  </si>
  <si>
    <t>社会福祉施設</t>
  </si>
  <si>
    <t>飲食店</t>
  </si>
  <si>
    <t>合　　計</t>
  </si>
  <si>
    <t>　（１３）　狭い道路の拡幅整備事業取扱件数</t>
  </si>
  <si>
    <t>（１３）狭い道路の拡幅整備事業取扱件数</t>
  </si>
  <si>
    <t>自動車教習所等</t>
  </si>
  <si>
    <t>工場</t>
  </si>
  <si>
    <t xml:space="preserve">   発　行</t>
  </si>
  <si>
    <t>標識設置届出件数</t>
  </si>
  <si>
    <t>届出件数</t>
  </si>
  <si>
    <t>通知件数</t>
  </si>
  <si>
    <t>木造</t>
  </si>
  <si>
    <t>小荷物専用昇降機</t>
  </si>
  <si>
    <t>うち構造適合判定物件</t>
  </si>
  <si>
    <t>第14項</t>
  </si>
  <si>
    <t>建築基準法施行令第１３０条の４第５号に基づき国土交通大臣が指定する施設</t>
  </si>
  <si>
    <t>外</t>
  </si>
  <si>
    <t>都</t>
  </si>
  <si>
    <t>計</t>
  </si>
  <si>
    <t>市</t>
  </si>
  <si>
    <t>画</t>
  </si>
  <si>
    <t>域</t>
  </si>
  <si>
    <r>
      <t>事項</t>
    </r>
    <r>
      <rPr>
        <sz val="16"/>
        <rFont val="ＭＳ 明朝"/>
        <family val="1"/>
      </rPr>
      <t>　　　　　　　</t>
    </r>
    <r>
      <rPr>
        <vertAlign val="superscript"/>
        <sz val="16"/>
        <rFont val="ＭＳ 明朝"/>
        <family val="1"/>
      </rPr>
      <t>年度</t>
    </r>
  </si>
  <si>
    <r>
      <t>区分</t>
    </r>
    <r>
      <rPr>
        <sz val="16"/>
        <rFont val="ＭＳ 明朝"/>
        <family val="1"/>
      </rPr>
      <t>　　　　　　　</t>
    </r>
    <r>
      <rPr>
        <vertAlign val="superscript"/>
        <sz val="16"/>
        <rFont val="ＭＳ 明朝"/>
        <family val="1"/>
      </rPr>
      <t>年度</t>
    </r>
  </si>
  <si>
    <t>特殊建築物
定期報告</t>
  </si>
  <si>
    <t>　　１</t>
  </si>
  <si>
    <t>　　５</t>
  </si>
  <si>
    <t>　　７</t>
  </si>
  <si>
    <t>　　９</t>
  </si>
  <si>
    <t>　１０</t>
  </si>
  <si>
    <t>　１１</t>
  </si>
  <si>
    <t>　１２</t>
  </si>
  <si>
    <t>　１３</t>
  </si>
  <si>
    <t>　１６</t>
  </si>
  <si>
    <t>　１７</t>
  </si>
  <si>
    <t>　１８</t>
  </si>
  <si>
    <t>　１９</t>
  </si>
  <si>
    <t>　２０</t>
  </si>
  <si>
    <t>TEL (053)457-2471</t>
  </si>
  <si>
    <t>中区</t>
  </si>
  <si>
    <t>東区</t>
  </si>
  <si>
    <t>西区</t>
  </si>
  <si>
    <t>南区</t>
  </si>
  <si>
    <t>北区</t>
  </si>
  <si>
    <t>浜北区</t>
  </si>
  <si>
    <t>天竜区</t>
  </si>
  <si>
    <t>西区</t>
  </si>
  <si>
    <t>南区</t>
  </si>
  <si>
    <t>北区</t>
  </si>
  <si>
    <t>浜北区</t>
  </si>
  <si>
    <t>天竜区</t>
  </si>
  <si>
    <t>　１４</t>
  </si>
  <si>
    <t>特殊建築物の種類</t>
  </si>
  <si>
    <t>共同住宅等</t>
  </si>
  <si>
    <t>学校</t>
  </si>
  <si>
    <t>物販店</t>
  </si>
  <si>
    <t>飲食店</t>
  </si>
  <si>
    <t>集会所</t>
  </si>
  <si>
    <t>病院</t>
  </si>
  <si>
    <t>集合住宅</t>
  </si>
  <si>
    <t>S(素晴らしい)</t>
  </si>
  <si>
    <t>A（大変良い）</t>
  </si>
  <si>
    <t>B＋(良い)</t>
  </si>
  <si>
    <t>B－（やや劣る）</t>
  </si>
  <si>
    <t>C(劣る)</t>
  </si>
  <si>
    <t>一戸建の住宅</t>
  </si>
  <si>
    <t>　２０</t>
  </si>
  <si>
    <t>　２０</t>
  </si>
  <si>
    <t>　２１</t>
  </si>
  <si>
    <t>　２２</t>
  </si>
  <si>
    <t>＊上段は計画通知(外数)</t>
  </si>
  <si>
    <t>※変更及び土木受付分を除く</t>
  </si>
  <si>
    <t>業務担当</t>
  </si>
  <si>
    <t>確認Ｇ</t>
  </si>
  <si>
    <t>安全Ｇ</t>
  </si>
  <si>
    <t>道路Ｇ</t>
  </si>
  <si>
    <t>総務Ｇ</t>
  </si>
  <si>
    <t>耐震Ｇ</t>
  </si>
  <si>
    <t>確認G</t>
  </si>
  <si>
    <t>総務G</t>
  </si>
  <si>
    <t>（注）</t>
  </si>
  <si>
    <t>一戸建の住宅
（建築物全体）</t>
  </si>
  <si>
    <t>共同住宅等</t>
  </si>
  <si>
    <t>建築物全体</t>
  </si>
  <si>
    <t>住戸のみ</t>
  </si>
  <si>
    <t>非住宅（建築物全体）</t>
  </si>
  <si>
    <t>　（２５）　建設リサイクル法に基づく分別解体に係る届出件数</t>
  </si>
  <si>
    <t>　（２７）　静岡県建築物環境配慮制度（CASBEE静岡）に基づく届出件数</t>
  </si>
  <si>
    <t>　（２８）　バリアフリー新法認定建築物取扱件数</t>
  </si>
  <si>
    <t>　（２９）　静岡県福祉のまちづくり条例取扱件数</t>
  </si>
  <si>
    <t>実績総数</t>
  </si>
  <si>
    <t>←実績総数は自動計算</t>
  </si>
  <si>
    <t>　←実績総数は自動計算</t>
  </si>
  <si>
    <t>（２７）静岡県建築物環境配慮制度(CASBEE静岡)に基づく届出件数</t>
  </si>
  <si>
    <t>分析調査件数</t>
  </si>
  <si>
    <t>ホテル</t>
  </si>
  <si>
    <t>　（２２）　長期優良住宅建築等計画認定件数</t>
  </si>
  <si>
    <t>　（２３）　低炭素建築物新築等計画認定件数</t>
  </si>
  <si>
    <t>（２１）民間建築物吹付けアスベスト対策事業</t>
  </si>
  <si>
    <t>除去等工事件数</t>
  </si>
  <si>
    <t>※この事業は平成21年度から開始</t>
  </si>
  <si>
    <t>（H13年度より事業開始）</t>
  </si>
  <si>
    <t>（H9年度より事業開始）</t>
  </si>
  <si>
    <t>（H14年度より事業開始）</t>
  </si>
  <si>
    <t>（H21年度より事業開始）</t>
  </si>
  <si>
    <t>（１９）がけ地近接危険住宅移転事業（TOUKAI-0）</t>
  </si>
  <si>
    <t>　（１９）　がけ地近接危険住宅移転事業（TOUKAI-0）</t>
  </si>
  <si>
    <t>　（２０）　耐震シェルター整備事業</t>
  </si>
  <si>
    <t>（１７）住宅・建築物耐震化事業取扱件数（TOUKAI-0）</t>
  </si>
  <si>
    <t>（１８）ブロック塀等耐震化促進事業取扱件数（TOUKAI-0）</t>
  </si>
  <si>
    <t>　（１７）　住宅・建築物耐震化事業取扱件数（TOUKAI-0）</t>
  </si>
  <si>
    <t>　（１８）　ブロック塀等耐震化促進事業取扱件数（TOUKAI-0）</t>
  </si>
  <si>
    <t>※この項目は、事業のため欄が埋まってきたら、過年度実績及び実績総数を記載する表とする。</t>
  </si>
  <si>
    <t>＊面積については、構造区分ごとに端数の切捨てを行っているため、P.5の表の合計とは誤差を生じています。</t>
  </si>
  <si>
    <t>工　務　産　業　用　建　築　物</t>
  </si>
  <si>
    <t>建　築　動　態　統　計</t>
  </si>
  <si>
    <t>（件）</t>
  </si>
  <si>
    <t>（１）建築確認申請取扱件数</t>
  </si>
  <si>
    <t>（単位は件・㎡：面積は小数点以下切捨て）</t>
  </si>
  <si>
    <t>件数</t>
  </si>
  <si>
    <t>面積</t>
  </si>
  <si>
    <t>（件）</t>
  </si>
  <si>
    <t>（１０）建築許可等取扱件数</t>
  </si>
  <si>
    <t>（１１）定期報告取扱件数</t>
  </si>
  <si>
    <t>（１２）不適格建築物報告取扱件数</t>
  </si>
  <si>
    <t>事前協議受付件数</t>
  </si>
  <si>
    <t>整  備  件　数</t>
  </si>
  <si>
    <t>件　　　数</t>
  </si>
  <si>
    <t>延　　　長</t>
  </si>
  <si>
    <t>昇降機等
定期報告</t>
  </si>
  <si>
    <r>
      <t>事項</t>
    </r>
    <r>
      <rPr>
        <sz val="16"/>
        <rFont val="ＭＳ 明朝"/>
        <family val="1"/>
      </rPr>
      <t>　　　　</t>
    </r>
    <r>
      <rPr>
        <vertAlign val="superscript"/>
        <sz val="16"/>
        <rFont val="ＭＳ 明朝"/>
        <family val="1"/>
      </rPr>
      <t>報告対象年度</t>
    </r>
  </si>
  <si>
    <t>（１５）違反建築物取扱件数</t>
  </si>
  <si>
    <t>（件・㎡）</t>
  </si>
  <si>
    <t>住 宅 用 家 屋 証 明</t>
  </si>
  <si>
    <t>建 築 諸 証 明 発 行 件 数</t>
  </si>
  <si>
    <t>件   数</t>
  </si>
  <si>
    <t>延 面 積</t>
  </si>
  <si>
    <t>棟   数</t>
  </si>
  <si>
    <t>わが家の専門家診断事業</t>
  </si>
  <si>
    <t>(無料相談士の派遣件数)</t>
  </si>
  <si>
    <t>木造住宅耐震補強計画策定事業</t>
  </si>
  <si>
    <t>木造住宅耐震補強助成事業</t>
  </si>
  <si>
    <t>建築物補強計画策定事業</t>
  </si>
  <si>
    <t>建築物耐震補強助成事業</t>
  </si>
  <si>
    <t>建築物耐震診断事業</t>
  </si>
  <si>
    <t>除却件数</t>
  </si>
  <si>
    <t>設置件数</t>
  </si>
  <si>
    <t>（件・ｍ）</t>
  </si>
  <si>
    <t>事業延長</t>
  </si>
  <si>
    <t>（２２）長期優良住宅建築等計画認定件数</t>
  </si>
  <si>
    <t>（２３）低炭素建築物新築等計画認定件数</t>
  </si>
  <si>
    <t>（２４）中高層建築物の紛争予防条例に関する取扱件数</t>
  </si>
  <si>
    <t>（２５）建設リサイクル法に基づく分別解体に係る届出件数</t>
  </si>
  <si>
    <t>合　計</t>
  </si>
  <si>
    <t>受 付</t>
  </si>
  <si>
    <t>認 定</t>
  </si>
  <si>
    <t>評価別提出件数　（BEE値による評価）</t>
  </si>
  <si>
    <t>用途別提出件数</t>
  </si>
  <si>
    <t>（２８）バリアフリー新法認定建築物取扱件数</t>
  </si>
  <si>
    <t>（２９）静岡県福祉のまちづくり条例取扱件数</t>
  </si>
  <si>
    <t>特定公共的施設の種類</t>
  </si>
  <si>
    <t>専 用 住 宅</t>
  </si>
  <si>
    <t>共 同 住 宅</t>
  </si>
  <si>
    <t>併 用 住 宅</t>
  </si>
  <si>
    <t>そ の 他</t>
  </si>
  <si>
    <t>撤去
事業</t>
  </si>
  <si>
    <t>改善
事業</t>
  </si>
  <si>
    <t>住居専用</t>
  </si>
  <si>
    <t>指定確認検査機関処理分を含む</t>
  </si>
  <si>
    <t>うち構造適合判定物件</t>
  </si>
  <si>
    <t>計画変更申請及び中間検査に係る件数は、確認申請と計画通知を合わせた数</t>
  </si>
  <si>
    <t>＊計画通知を含まない。</t>
  </si>
  <si>
    <t>※計画通知を含まない。</t>
  </si>
  <si>
    <t>＊計画通知を含まない。</t>
  </si>
  <si>
    <t>整 備 の 延 長</t>
  </si>
  <si>
    <t>中間検査</t>
  </si>
  <si>
    <t>申請受付</t>
  </si>
  <si>
    <t>合格証交付</t>
  </si>
  <si>
    <t>浜松市　都市整備部　建築行政課
浜松市　都市整備部　北部都市整備事務所</t>
  </si>
  <si>
    <t>総件数</t>
  </si>
  <si>
    <t>※ハートビル法（H8～H18）における認定件数を含む</t>
  </si>
  <si>
    <t>紛争の調停件数</t>
  </si>
  <si>
    <t>紛争のあっせん件数</t>
  </si>
  <si>
    <t>※</t>
  </si>
  <si>
    <t>※</t>
  </si>
  <si>
    <t>３</t>
  </si>
  <si>
    <t>２</t>
  </si>
  <si>
    <t>１</t>
  </si>
  <si>
    <t>１２</t>
  </si>
  <si>
    <t>１１</t>
  </si>
  <si>
    <t>１０</t>
  </si>
  <si>
    <t>９</t>
  </si>
  <si>
    <t>８</t>
  </si>
  <si>
    <t>７</t>
  </si>
  <si>
    <t>６</t>
  </si>
  <si>
    <t>５</t>
  </si>
  <si>
    <t>４</t>
  </si>
  <si>
    <t>計画通知確認済証交付</t>
  </si>
  <si>
    <t>浜名湖</t>
  </si>
  <si>
    <t>湖西市</t>
  </si>
  <si>
    <t>豊橋市</t>
  </si>
  <si>
    <t>新城市</t>
  </si>
  <si>
    <t>東栄町</t>
  </si>
  <si>
    <t>豊根村</t>
  </si>
  <si>
    <t>天龍村</t>
  </si>
  <si>
    <t>飯田市</t>
  </si>
  <si>
    <t>島田市</t>
  </si>
  <si>
    <t>森町</t>
  </si>
  <si>
    <t>磐田市</t>
  </si>
  <si>
    <t>川根本町</t>
  </si>
  <si>
    <t>　</t>
  </si>
  <si>
    <t>コンクリート</t>
  </si>
  <si>
    <t>幼保連携型認定こども園</t>
  </si>
  <si>
    <t>　（２１）　民間建築物吹付けアスベスト対策事業</t>
  </si>
  <si>
    <t>　（２４）　中高層建築物の紛争予防条例に関する取扱件数</t>
  </si>
  <si>
    <t>※変更認定を含まない。</t>
  </si>
  <si>
    <t>※面積については、構造・用途区分ごとに端数の切捨てを行っているため、P.5・P.7の表の合計とは誤差を生じています。</t>
  </si>
  <si>
    <t>＊計画通知を含まない。</t>
  </si>
  <si>
    <t>（２０）耐震シェルター整備事業（H24～）</t>
  </si>
  <si>
    <t>実績総数</t>
  </si>
  <si>
    <t>消防局予防課(安全Gより)</t>
  </si>
  <si>
    <t>※平成25～28年度、分析調査は県事業</t>
  </si>
  <si>
    <t xml:space="preserve">
構造</t>
  </si>
  <si>
    <t xml:space="preserve">
事項</t>
  </si>
  <si>
    <t xml:space="preserve">
区分</t>
  </si>
  <si>
    <t>※変更認定を含まない。</t>
  </si>
  <si>
    <t>（２６）建築物省エネ法に関する実績</t>
  </si>
  <si>
    <t>適合性判定</t>
  </si>
  <si>
    <t>評価対象外</t>
  </si>
  <si>
    <t>届出</t>
  </si>
  <si>
    <t>不適合</t>
  </si>
  <si>
    <t>指示・命令</t>
  </si>
  <si>
    <t>性能向上計画認定</t>
  </si>
  <si>
    <t>性能適合認定</t>
  </si>
  <si>
    <t>適　合</t>
  </si>
  <si>
    <t>　　構造</t>
  </si>
  <si>
    <t>　　　年度</t>
  </si>
  <si>
    <t>用途</t>
  </si>
  <si>
    <t xml:space="preserve">
区名</t>
  </si>
  <si>
    <t>防火設備</t>
  </si>
  <si>
    <t xml:space="preserve"> </t>
  </si>
  <si>
    <t>（戸）</t>
  </si>
  <si>
    <r>
      <t>　１</t>
    </r>
    <r>
      <rPr>
        <sz val="11"/>
        <rFont val="ＭＳ Ｐゴシック"/>
        <family val="3"/>
      </rPr>
      <t>８</t>
    </r>
  </si>
  <si>
    <r>
      <t>　</t>
    </r>
    <r>
      <rPr>
        <sz val="11"/>
        <rFont val="ＭＳ Ｐゴシック"/>
        <family val="3"/>
      </rPr>
      <t>１９</t>
    </r>
  </si>
  <si>
    <t>＊計画通知を含まない。　</t>
  </si>
  <si>
    <t>＊田園住居地域の用途地域指定はなし。</t>
  </si>
  <si>
    <t>第13項</t>
  </si>
  <si>
    <t>・法第４８条は平成３０年４月１日現在の建築基準法の規定内容による。（第８項の田園住居地域は用途指定なし）</t>
  </si>
  <si>
    <t>３０</t>
  </si>
  <si>
    <t>*       3</t>
  </si>
  <si>
    <t>県条例認定取扱件数</t>
  </si>
  <si>
    <t>許</t>
  </si>
  <si>
    <t>市条例第４条第２項</t>
  </si>
  <si>
    <t>・市条例は、浜松市地区計画の区域内における建築物の制限に関する条例</t>
  </si>
  <si>
    <t>・県条例は、静岡県建築基準条例</t>
  </si>
  <si>
    <t>条項</t>
  </si>
  <si>
    <t>農作物の生産、集荷、処理又は貯蔵に供するもの</t>
  </si>
  <si>
    <t>08640</t>
  </si>
  <si>
    <t>農作物の生産資材の貯蔵に供するもの</t>
  </si>
  <si>
    <t>08650</t>
  </si>
  <si>
    <t>←確認物件の特定行政庁仮使用</t>
  </si>
  <si>
    <t>←計画通知の特定行政庁仮使用</t>
  </si>
  <si>
    <t>←計画通知の建築主事仮使用</t>
  </si>
  <si>
    <t>義務教育学校</t>
  </si>
  <si>
    <t>特別支援学校</t>
  </si>
  <si>
    <t>郵便法（昭和22年法律第165号）の規定により行う郵便の業務の用に供する施設</t>
  </si>
  <si>
    <t>*       4</t>
  </si>
  <si>
    <t>*  283.15</t>
  </si>
  <si>
    <t>*   59.38</t>
  </si>
  <si>
    <t>　（２６）　省エネ法に基づく実績件数</t>
  </si>
  <si>
    <t>法第８６条の５第２項</t>
  </si>
  <si>
    <t>・法第７条の６第１項第２号の仮使用認定　&lt; &gt;は、民間機関の仮使用内数</t>
  </si>
  <si>
    <t>※本市申請分のみ</t>
  </si>
  <si>
    <t>（件）</t>
  </si>
  <si>
    <t>　　　　　　　　　　　　　　　　　　　　　　　　　　　　　　　用　途　地　域</t>
  </si>
  <si>
    <t>地 区</t>
  </si>
  <si>
    <t>域 域</t>
  </si>
  <si>
    <t>（２）工事種別・用途別確認申請受付件数（建築物）</t>
  </si>
  <si>
    <t>用途別確認申請受付件数の推移（建築物）</t>
  </si>
  <si>
    <t>（３）構造別確認申請受付件数（建築物）</t>
  </si>
  <si>
    <t>構造別確認申請受付件数の推移（建築物）</t>
  </si>
  <si>
    <t>（4）用途別・構造別確認申請受付件数（建築物）</t>
  </si>
  <si>
    <t>（５）用途別確認申請受付件数（建築物）</t>
  </si>
  <si>
    <t>（６）月別確認申請受付件数（建築物）</t>
  </si>
  <si>
    <t>（７）用途地域別・主要用途別確認申請受付件数（建築物）</t>
  </si>
  <si>
    <t>（８）用途別・階数別確認申請受付件数（建築物）</t>
  </si>
  <si>
    <t>（９）行政区別建築確認申請受付件数（建築物）</t>
  </si>
  <si>
    <t>　　（２）　工事種別・用途別確認申請受付件数（建築物）</t>
  </si>
  <si>
    <t>　　（３）　構造別確認申請受付件数（建築物）</t>
  </si>
  <si>
    <t>　　（４）　用途別・構造別確認申請受付件数（建築物）</t>
  </si>
  <si>
    <t>　　（５）　用途別確認申請受付件数（建築物）</t>
  </si>
  <si>
    <t>　　（６）　月別確認申請受付件数（建築物）</t>
  </si>
  <si>
    <t>　　（７）　用途地域別・主要用途別確認申請受付件数（建築物）</t>
  </si>
  <si>
    <t>　　（８）　用途別・階数別確認申請受付件数（建築物）</t>
  </si>
  <si>
    <t>　　（９）　行政区別確認申請受付件数（建築物）</t>
  </si>
  <si>
    <t>３</t>
  </si>
  <si>
    <t>・法第４３条は平成３０年９月２５日改正</t>
  </si>
  <si>
    <t>*   77.94</t>
  </si>
  <si>
    <t>木造住宅耐震補強計画策定事業は、令和３年度より木造住宅耐震補強助成事業と一体事業となる。</t>
  </si>
  <si>
    <t>*       2</t>
  </si>
  <si>
    <t>*   39.53</t>
  </si>
  <si>
    <t>用 な</t>
  </si>
  <si>
    <t>途 い</t>
  </si>
  <si>
    <t xml:space="preserve">の　 </t>
  </si>
  <si>
    <t xml:space="preserve">指　 </t>
  </si>
  <si>
    <t xml:space="preserve">定　 </t>
  </si>
  <si>
    <t>　　　　　主　要　用　途</t>
  </si>
  <si>
    <t>共同住宅</t>
  </si>
  <si>
    <t>住宅で事務所・店舗その他これらに類する用途を兼ねるもの</t>
  </si>
  <si>
    <t>08082</t>
  </si>
  <si>
    <t>08132</t>
  </si>
  <si>
    <t>老人ホーム、福祉ホームその他これに類するもの</t>
  </si>
  <si>
    <t>児童福祉施設等（建築基準法施行令第19条第1項に規定する児童福祉施設等をいい、前３項に掲げるもの
を除く）</t>
  </si>
  <si>
    <t>08220</t>
  </si>
  <si>
    <t>児童福祉施設等（入所する者の寝室がないものに限る）</t>
  </si>
  <si>
    <t>マージャン屋、ぱちんこ屋、射的場、勝馬投票券発売所、場外車券売場その他これらに類するもの
又はカラオケボックスその他これらに類するもの</t>
  </si>
  <si>
    <t>百貨店、マーケットその他の物品販売業を営む店舗（前項に掲げるもの、専ら性的好奇心をそそる写真
その他の物品の販売を行うもの並びに田園住居地域及びその周辺の地域で生産された農作物の販売を主
たる目的とするものを除く）</t>
  </si>
  <si>
    <t>飲食店（次項に掲げるもの並びに田園住居地域及びその周辺の地域で生産された農作物を材料とする料
理の提供を主たる目的とするものを除く）</t>
  </si>
  <si>
    <t>理髪店、美容院、クリーニング取次店、質屋、貸衣装屋、貸本屋その他これらに類するサービス業を営
む店舗、洋服店、畳屋、建具屋、自転車店、家庭電気器具店その他これらに類するサービス業を営む店
舗で作業場の床面積の合計が５０平方メートル以内のもの（原動機を使用する場合にあってはその出力
の合計が０．７５キロワット以下のものに限る）、自家販売のために食品製造業を営むパン屋、米屋、
豆腐屋、菓子屋その他これらに類するもの（田園住居地域及びその周辺の地域で生産された農作物を材
料とする食品の製造又は加工を主たる目的とするものを除く）で作業場の床面積の合計が５０平方メー
トル以内のもの（原動機を使用する場合にあっては、その出力の合計が０．７５キロワット以下のもの
に限る）又は学習塾、華道教室、囲碁教室、その他これらに類する施設</t>
  </si>
  <si>
    <t>08470</t>
  </si>
  <si>
    <t>08520</t>
  </si>
  <si>
    <t>個室付浴場業に係る公衆浴場、ヌードスタジオ、のぞき劇場、ストリップ劇場、専ら異性を同伴する客
の休憩の用に供する施設、専ら性的好奇心をそそる写真その他の物品の販売を目的とする店舗その他
これらに類するもの</t>
  </si>
  <si>
    <t>08630</t>
  </si>
  <si>
    <t>田園住居専用地域及びその周辺の地域で生産された農作物の販売を主たる目的とする店舗、当該農作物
を材料とする料理の提供を主たる目的とする飲食店又は自家販売のために食品製造業を営むパン屋、米
屋、豆腐屋、菓子屋その他これらに類するもの（当該農作物を原材料とする食品の製造又は加工を主た
る目的とするものに限る）で作業場の床面積の合計が５０平方メートル以内のもの（原動機を使用する
場合にあっては、その出力の合計が０．７５キロワット以下のものに限る）</t>
  </si>
  <si>
    <t>&lt;6&gt;</t>
  </si>
  <si>
    <t>←確認物件の建築主事・民間仮使用＜民間確認検査機関仮使用（内数）＞</t>
  </si>
  <si>
    <t>第１号</t>
  </si>
  <si>
    <t>第２号</t>
  </si>
  <si>
    <t>法第８６条</t>
  </si>
  <si>
    <t>第１項</t>
  </si>
  <si>
    <t>第２項</t>
  </si>
  <si>
    <t>法第１８条
 第２４項</t>
  </si>
  <si>
    <t>法第７条の６
 第１項</t>
  </si>
  <si>
    <t>法第４３条
 第２項</t>
  </si>
  <si>
    <t>法第５５条
 第３項</t>
  </si>
  <si>
    <t>令和４年度  建 築 動 態 統 計</t>
  </si>
  <si>
    <t>（令和４年４月～令和５年３月）</t>
  </si>
  <si>
    <t>３</t>
  </si>
  <si>
    <t>４</t>
  </si>
  <si>
    <t>令和４年度</t>
  </si>
  <si>
    <t>令和４年度</t>
  </si>
  <si>
    <t>令和４度</t>
  </si>
  <si>
    <t>４</t>
  </si>
  <si>
    <t>１</t>
  </si>
  <si>
    <t>過年度実績
（H14～R1）</t>
  </si>
  <si>
    <t>過年度実績
（～R1）</t>
  </si>
  <si>
    <t>過年度実績
（S48～R1）</t>
  </si>
  <si>
    <t>過年度実績
（H24～R1）</t>
  </si>
  <si>
    <t>過年度実績
（H21～R1）</t>
  </si>
  <si>
    <t>過年度実績
（H24～R1）</t>
  </si>
  <si>
    <t>過年度実績
（H28～R1）</t>
  </si>
  <si>
    <t>過年度実績
（H8～R1）</t>
  </si>
  <si>
    <t>令和４年度　　建 築 動 態 統 計</t>
  </si>
  <si>
    <t>令和５年６月</t>
  </si>
  <si>
    <t>(590)</t>
  </si>
  <si>
    <t>(932)</t>
  </si>
  <si>
    <t>(451)</t>
  </si>
  <si>
    <t>&lt;17&gt;</t>
  </si>
  <si>
    <t>法第８６条の２第１項</t>
  </si>
  <si>
    <t>法第８６条の８第１項</t>
  </si>
  <si>
    <t>・法第８５条第６項、第７項は令和４年５月３０日までは、第５項、第６項（令和４年５月３１日改正）</t>
  </si>
  <si>
    <t>等</t>
  </si>
  <si>
    <t>の</t>
  </si>
  <si>
    <t>総</t>
  </si>
  <si>
    <t>扱</t>
  </si>
  <si>
    <t>（注）特殊建築物は報告対象年度の翌年度7月末までに報告があったもの
　　　昇降機等は当該年度内に同じ号機が複数回報告されたものは１件とする
　　　(　）は暫定値</t>
  </si>
  <si>
    <t>令　和　４　年　度</t>
  </si>
  <si>
    <t>令和４年４月 ～ 令和５年３月</t>
  </si>
  <si>
    <r>
      <t>〒</t>
    </r>
    <r>
      <rPr>
        <sz val="9"/>
        <rFont val="Century"/>
        <family val="1"/>
      </rPr>
      <t>430-8652</t>
    </r>
    <r>
      <rPr>
        <sz val="10.5"/>
        <rFont val="Century"/>
        <family val="1"/>
      </rPr>
      <t xml:space="preserve">  </t>
    </r>
    <r>
      <rPr>
        <sz val="10.5"/>
        <rFont val="ＭＳ ゴシック"/>
        <family val="3"/>
      </rPr>
      <t>浜松市中区元城町</t>
    </r>
    <r>
      <rPr>
        <sz val="10.5"/>
        <rFont val="Century"/>
        <family val="1"/>
      </rPr>
      <t>103</t>
    </r>
    <r>
      <rPr>
        <sz val="10.5"/>
        <rFont val="ＭＳ ゴシック"/>
        <family val="3"/>
      </rPr>
      <t>番地の</t>
    </r>
    <r>
      <rPr>
        <sz val="10.5"/>
        <rFont val="Century"/>
        <family val="1"/>
      </rPr>
      <t>2</t>
    </r>
    <r>
      <rPr>
        <sz val="10.5"/>
        <rFont val="ＭＳ ゴシック"/>
        <family val="3"/>
      </rPr>
      <t>　（建築行政課）</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</si>
</sst>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_ "/>
    <numFmt numFmtId="180" formatCode="#,##0.0_ "/>
    <numFmt numFmtId="181" formatCode="#,##0_ "/>
    <numFmt numFmtId="182" formatCode="0_ "/>
    <numFmt numFmtId="183" formatCode="0.00_ "/>
    <numFmt numFmtId="184" formatCode="#,##0_);\(#,##0\)"/>
    <numFmt numFmtId="185" formatCode="#,##0.00_);\(#,##0.00\)"/>
    <numFmt numFmtId="186" formatCode="#,##0_);[Red]\(#,##0\)"/>
    <numFmt numFmtId="187" formatCode="0_);[Red]\(0\)"/>
    <numFmt numFmtId="188" formatCode="0.00_);[Red]\(0.00\)"/>
    <numFmt numFmtId="189" formatCode="#,##0.00_);[Red]\(#,##0.00\)"/>
    <numFmt numFmtId="190" formatCode="#,##0.00_ "/>
    <numFmt numFmtId="191" formatCode="\(#,##0\)"/>
    <numFmt numFmtId="192" formatCode="[$€-2]\ #,##0.00_);[Red]\([$€-2]\ #,##0.00\)"/>
    <numFmt numFmtId="193" formatCode="\(0\)"/>
    <numFmt numFmtId="194" formatCode="\(*)"/>
    <numFmt numFmtId="195" formatCode="0_);\(0\)"/>
    <numFmt numFmtId="196" formatCode="\(#\)"/>
    <numFmt numFmtId="197" formatCode="[&lt;=999]000;[&lt;=9999]000\-00;000\-0000"/>
    <numFmt numFmtId="198" formatCode="0_ ;[Red]\-0\ "/>
    <numFmt numFmtId="199" formatCode="\&lt;#,##0\&gt;"/>
  </numFmts>
  <fonts count="125">
    <font>
      <sz val="11"/>
      <name val="ＭＳ Ｐゴシック"/>
      <family val="3"/>
    </font>
    <font>
      <sz val="10.5"/>
      <name val="Century"/>
      <family val="1"/>
    </font>
    <font>
      <sz val="12"/>
      <name val="Century"/>
      <family val="1"/>
    </font>
    <font>
      <sz val="28"/>
      <name val="Century"/>
      <family val="1"/>
    </font>
    <font>
      <sz val="6"/>
      <name val="ＭＳ Ｐゴシック"/>
      <family val="3"/>
    </font>
    <font>
      <sz val="26"/>
      <name val="HGS創英角ﾎﾟｯﾌﾟ体"/>
      <family val="3"/>
    </font>
    <font>
      <u val="single"/>
      <sz val="11"/>
      <color indexed="12"/>
      <name val="ＭＳ Ｐゴシック"/>
      <family val="3"/>
    </font>
    <font>
      <u val="single"/>
      <sz val="11"/>
      <color indexed="36"/>
      <name val="ＭＳ Ｐゴシック"/>
      <family val="3"/>
    </font>
    <font>
      <sz val="20"/>
      <name val="ＭＳ Ｐゴシック"/>
      <family val="3"/>
    </font>
    <font>
      <sz val="18"/>
      <name val="ＭＳ 明朝"/>
      <family val="1"/>
    </font>
    <font>
      <sz val="14"/>
      <name val="ＭＳ Ｐゴシック"/>
      <family val="3"/>
    </font>
    <font>
      <sz val="12"/>
      <name val="ＭＳ Ｐゴシック"/>
      <family val="3"/>
    </font>
    <font>
      <sz val="11"/>
      <name val="ＭＳ 明朝"/>
      <family val="1"/>
    </font>
    <font>
      <sz val="16"/>
      <name val="ＭＳ ゴシック"/>
      <family val="3"/>
    </font>
    <font>
      <sz val="14"/>
      <name val="ＭＳ ゴシック"/>
      <family val="3"/>
    </font>
    <font>
      <sz val="12"/>
      <name val="ＭＳ 明朝"/>
      <family val="1"/>
    </font>
    <font>
      <sz val="14"/>
      <name val="ＭＳ 明朝"/>
      <family val="1"/>
    </font>
    <font>
      <sz val="13"/>
      <name val="ＭＳ 明朝"/>
      <family val="1"/>
    </font>
    <font>
      <sz val="16"/>
      <name val="ＭＳ 明朝"/>
      <family val="1"/>
    </font>
    <font>
      <sz val="18"/>
      <name val="ＭＳ ゴシック"/>
      <family val="3"/>
    </font>
    <font>
      <sz val="22"/>
      <name val="ＭＳ ゴシック"/>
      <family val="3"/>
    </font>
    <font>
      <sz val="24"/>
      <name val="ＭＳ ゴシック"/>
      <family val="3"/>
    </font>
    <font>
      <sz val="6"/>
      <name val="ＭＳ 明朝"/>
      <family val="1"/>
    </font>
    <font>
      <sz val="14.5"/>
      <name val="ＭＳ Ｐゴシック"/>
      <family val="3"/>
    </font>
    <font>
      <sz val="20"/>
      <name val="ＭＳ 明朝"/>
      <family val="1"/>
    </font>
    <font>
      <sz val="14.5"/>
      <name val="ＭＳ 明朝"/>
      <family val="1"/>
    </font>
    <font>
      <sz val="18"/>
      <name val="ＭＳ Ｐゴシック"/>
      <family val="3"/>
    </font>
    <font>
      <sz val="20"/>
      <name val="ＭＳ ゴシック"/>
      <family val="3"/>
    </font>
    <font>
      <sz val="12"/>
      <name val="ＭＳ ゴシック"/>
      <family val="3"/>
    </font>
    <font>
      <sz val="10.5"/>
      <name val="ＭＳ ゴシック"/>
      <family val="3"/>
    </font>
    <font>
      <sz val="9"/>
      <name val="ＭＳ ゴシック"/>
      <family val="3"/>
    </font>
    <font>
      <sz val="12"/>
      <color indexed="10"/>
      <name val="ＭＳ 明朝"/>
      <family val="1"/>
    </font>
    <font>
      <sz val="11"/>
      <color indexed="10"/>
      <name val="ＭＳ 明朝"/>
      <family val="1"/>
    </font>
    <font>
      <sz val="14"/>
      <color indexed="10"/>
      <name val="ＭＳ 明朝"/>
      <family val="1"/>
    </font>
    <font>
      <sz val="11"/>
      <color indexed="10"/>
      <name val="ＭＳ Ｐゴシック"/>
      <family val="3"/>
    </font>
    <font>
      <sz val="9"/>
      <name val="ＭＳ Ｐゴシック"/>
      <family val="3"/>
    </font>
    <font>
      <sz val="10"/>
      <name val="ＭＳ 明朝"/>
      <family val="1"/>
    </font>
    <font>
      <sz val="10"/>
      <name val="ＭＳ Ｐゴシック"/>
      <family val="3"/>
    </font>
    <font>
      <sz val="8"/>
      <name val="ＭＳ 明朝"/>
      <family val="1"/>
    </font>
    <font>
      <vertAlign val="subscript"/>
      <sz val="16"/>
      <name val="ＭＳ 明朝"/>
      <family val="1"/>
    </font>
    <font>
      <vertAlign val="superscript"/>
      <sz val="16"/>
      <name val="ＭＳ 明朝"/>
      <family val="1"/>
    </font>
    <font>
      <sz val="16"/>
      <color indexed="8"/>
      <name val="ＭＳ 明朝"/>
      <family val="1"/>
    </font>
    <font>
      <sz val="20"/>
      <color indexed="8"/>
      <name val="ＭＳ 明朝"/>
      <family val="1"/>
    </font>
    <font>
      <sz val="18"/>
      <color indexed="8"/>
      <name val="ＭＳ 明朝"/>
      <family val="1"/>
    </font>
    <font>
      <sz val="11"/>
      <color indexed="17"/>
      <name val="ＭＳ 明朝"/>
      <family val="1"/>
    </font>
    <font>
      <sz val="11"/>
      <color indexed="12"/>
      <name val="ＭＳ 明朝"/>
      <family val="1"/>
    </font>
    <font>
      <sz val="11"/>
      <color indexed="14"/>
      <name val="ＭＳ 明朝"/>
      <family val="1"/>
    </font>
    <font>
      <sz val="9"/>
      <name val="Century"/>
      <family val="1"/>
    </font>
    <font>
      <sz val="24"/>
      <name val="ＭＳ Ｐゴシック"/>
      <family val="3"/>
    </font>
    <font>
      <sz val="20"/>
      <color indexed="12"/>
      <name val="ＭＳ Ｐゴシック"/>
      <family val="3"/>
    </font>
    <font>
      <sz val="14"/>
      <color indexed="12"/>
      <name val="ＭＳ Ｐゴシック"/>
      <family val="3"/>
    </font>
    <font>
      <b/>
      <sz val="20"/>
      <name val="ＭＳ Ｐゴシック"/>
      <family val="3"/>
    </font>
    <font>
      <b/>
      <sz val="36"/>
      <name val="ＭＳ Ｐゴシック"/>
      <family val="3"/>
    </font>
    <font>
      <sz val="24"/>
      <name val="ＭＳ 明朝"/>
      <family val="1"/>
    </font>
    <font>
      <sz val="28"/>
      <name val="ＭＳ ゴシック"/>
      <family val="3"/>
    </font>
    <font>
      <sz val="14"/>
      <name val="ＭＳ Ｐ明朝"/>
      <family val="1"/>
    </font>
    <font>
      <sz val="11"/>
      <color indexed="8"/>
      <name val="ＭＳ Ｐゴシック"/>
      <family val="3"/>
    </font>
    <font>
      <sz val="12"/>
      <color indexed="8"/>
      <name val="ＭＳ Ｐゴシック"/>
      <family val="3"/>
    </font>
    <font>
      <sz val="10.25"/>
      <color indexed="8"/>
      <name val="ＭＳ 明朝"/>
      <family val="1"/>
    </font>
    <font>
      <sz val="11.25"/>
      <color indexed="8"/>
      <name val="ＭＳ Ｐゴシック"/>
      <family val="3"/>
    </font>
    <font>
      <sz val="10.1"/>
      <color indexed="8"/>
      <name val="ＭＳ Ｐゴシック"/>
      <family val="3"/>
    </font>
    <font>
      <sz val="2.5"/>
      <color indexed="8"/>
      <name val="ＭＳ Ｐゴシック"/>
      <family val="3"/>
    </font>
    <font>
      <sz val="1.5"/>
      <color indexed="8"/>
      <name val="ＭＳ 明朝"/>
      <family val="1"/>
    </font>
    <font>
      <sz val="3"/>
      <color indexed="8"/>
      <name val="ＭＳ Ｐゴシック"/>
      <family val="3"/>
    </font>
    <font>
      <sz val="1"/>
      <color indexed="8"/>
      <name val="ＭＳ 明朝"/>
      <family val="1"/>
    </font>
    <font>
      <sz val="1.5"/>
      <color indexed="8"/>
      <name val="ＭＳ Ｐゴシック"/>
      <family val="3"/>
    </font>
    <font>
      <sz val="1.75"/>
      <color indexed="8"/>
      <name val="ＭＳ Ｐゴシック"/>
      <family val="3"/>
    </font>
    <font>
      <sz val="14.25"/>
      <color indexed="8"/>
      <name val="ＭＳ Ｐゴシック"/>
      <family val="3"/>
    </font>
    <font>
      <sz val="10"/>
      <color indexed="8"/>
      <name val="ＭＳ 明朝"/>
      <family val="1"/>
    </font>
    <font>
      <sz val="22.75"/>
      <color indexed="8"/>
      <name val="ＭＳ Ｐゴシック"/>
      <family val="3"/>
    </font>
    <font>
      <sz val="12"/>
      <color indexed="8"/>
      <name val="ＭＳ 明朝"/>
      <family val="1"/>
    </font>
    <font>
      <sz val="12"/>
      <color indexed="8"/>
      <name val="ＭＳ ゴシック"/>
      <family val="3"/>
    </font>
    <font>
      <sz val="14.75"/>
      <color indexed="8"/>
      <name val="ＭＳ Ｐゴシック"/>
      <family val="3"/>
    </font>
    <font>
      <sz val="13.1"/>
      <color indexed="8"/>
      <name val="ＭＳ Ｐゴシック"/>
      <family val="3"/>
    </font>
    <font>
      <b/>
      <sz val="14"/>
      <name val="ＭＳ 明朝"/>
      <family val="1"/>
    </font>
    <font>
      <sz val="14"/>
      <color indexed="8"/>
      <name val="ＭＳ 明朝"/>
      <family val="1"/>
    </font>
    <font>
      <sz val="9"/>
      <color indexed="23"/>
      <name val="ＭＳ Ｐゴシック"/>
      <family val="3"/>
    </font>
    <font>
      <sz val="11"/>
      <color indexed="23"/>
      <name val="ＭＳ Ｐゴシック"/>
      <family val="3"/>
    </font>
    <font>
      <sz val="8"/>
      <color indexed="63"/>
      <name val="ＭＳ Ｐゴシック"/>
      <family val="3"/>
    </font>
    <font>
      <sz val="11"/>
      <name val="ＭＳ Ｐ明朝"/>
      <family val="1"/>
    </font>
    <font>
      <sz val="19"/>
      <name val="ＭＳ 明朝"/>
      <family val="1"/>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10"/>
      <name val="ＭＳ Ｐゴシック"/>
      <family val="3"/>
    </font>
    <font>
      <sz val="11"/>
      <color indexed="43"/>
      <name val="ＭＳ 明朝"/>
      <family val="1"/>
    </font>
    <font>
      <b/>
      <sz val="12"/>
      <color indexed="10"/>
      <name val="ＭＳ 明朝"/>
      <family val="1"/>
    </font>
    <font>
      <sz val="10.75"/>
      <color indexed="8"/>
      <name val="ＭＳ Ｐゴシック"/>
      <family val="3"/>
    </font>
    <font>
      <sz val="10.5"/>
      <color indexed="8"/>
      <name val="ＭＳ Ｐゴシック"/>
      <family val="3"/>
    </font>
    <font>
      <sz val="10.5"/>
      <color indexed="8"/>
      <name val="ＭＳ ゴシック"/>
      <family val="3"/>
    </font>
    <font>
      <sz val="10.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20"/>
      <color rgb="FFFF0000"/>
      <name val="ＭＳ Ｐゴシック"/>
      <family val="3"/>
    </font>
    <font>
      <sz val="11"/>
      <color theme="2" tint="-0.09996999800205231"/>
      <name val="ＭＳ 明朝"/>
      <family val="1"/>
    </font>
    <font>
      <b/>
      <sz val="12"/>
      <color rgb="FFFF0000"/>
      <name val="ＭＳ 明朝"/>
      <family val="1"/>
    </font>
    <font>
      <sz val="11"/>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dotted"/>
    </border>
    <border>
      <left>
        <color indexed="63"/>
      </left>
      <right>
        <color indexed="63"/>
      </right>
      <top style="dotted"/>
      <bottom>
        <color indexed="63"/>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style="medium"/>
    </border>
    <border>
      <left style="thin"/>
      <right style="medium"/>
      <top style="medium"/>
      <bottom style="thin"/>
    </border>
    <border>
      <left style="thin"/>
      <right style="medium"/>
      <top style="thin"/>
      <bottom style="thin"/>
    </border>
    <border>
      <left style="thin"/>
      <right style="thin"/>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style="thin"/>
      <right style="medium"/>
      <top style="thin"/>
      <bottom style="medium"/>
    </border>
    <border>
      <left style="medium"/>
      <right style="thin"/>
      <top>
        <color indexed="63"/>
      </top>
      <bottom>
        <color indexed="63"/>
      </bottom>
    </border>
    <border>
      <left style="thin"/>
      <right style="medium"/>
      <top>
        <color indexed="63"/>
      </top>
      <bottom style="thin"/>
    </border>
    <border>
      <left style="thin"/>
      <right>
        <color indexed="63"/>
      </right>
      <top>
        <color indexed="63"/>
      </top>
      <bottom style="thin"/>
    </border>
    <border>
      <left style="medium"/>
      <right style="thin"/>
      <top>
        <color indexed="63"/>
      </top>
      <bottom style="medium"/>
    </border>
    <border>
      <left style="medium"/>
      <right style="medium"/>
      <top style="medium"/>
      <bottom>
        <color indexed="63"/>
      </bottom>
    </border>
    <border>
      <left style="thin"/>
      <right style="thin"/>
      <top style="medium"/>
      <bottom style="medium"/>
    </border>
    <border>
      <left style="medium"/>
      <right style="medium"/>
      <top style="medium"/>
      <bottom style="thin"/>
    </border>
    <border>
      <left style="thin"/>
      <right style="thin"/>
      <top>
        <color indexed="63"/>
      </top>
      <bottom style="thin"/>
    </border>
    <border>
      <left style="medium"/>
      <right style="medium"/>
      <top style="thin"/>
      <bottom style="thin"/>
    </border>
    <border>
      <left style="medium"/>
      <right style="medium"/>
      <top>
        <color indexed="63"/>
      </top>
      <bottom>
        <color indexed="63"/>
      </bottom>
    </border>
    <border>
      <left style="medium"/>
      <right style="medium"/>
      <top>
        <color indexed="63"/>
      </top>
      <bottom style="thin"/>
    </border>
    <border>
      <left style="medium"/>
      <right style="medium"/>
      <top style="thin"/>
      <bottom style="medium"/>
    </border>
    <border>
      <left style="thin"/>
      <right style="medium"/>
      <top style="thin"/>
      <bottom>
        <color indexed="63"/>
      </bottom>
    </border>
    <border>
      <left style="medium"/>
      <right>
        <color indexed="63"/>
      </right>
      <top style="medium"/>
      <bottom style="medium"/>
    </border>
    <border>
      <left>
        <color indexed="63"/>
      </left>
      <right style="medium"/>
      <top style="medium"/>
      <bottom style="medium"/>
    </border>
    <border>
      <left style="medium"/>
      <right style="thin"/>
      <top style="medium"/>
      <bottom>
        <color indexed="63"/>
      </bottom>
    </border>
    <border>
      <left style="thin"/>
      <right style="thin"/>
      <top>
        <color indexed="63"/>
      </top>
      <bottom>
        <color indexed="63"/>
      </bottom>
    </border>
    <border>
      <left style="thin"/>
      <right style="thin"/>
      <top style="thin"/>
      <bottom>
        <color indexed="63"/>
      </bottom>
    </border>
    <border>
      <left style="thin"/>
      <right style="thin"/>
      <top style="medium"/>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thin"/>
      <bottom style="thin"/>
    </border>
    <border>
      <left>
        <color indexed="63"/>
      </left>
      <right style="medium"/>
      <top style="thin"/>
      <bottom style="thin"/>
    </border>
    <border>
      <left>
        <color indexed="63"/>
      </left>
      <right style="medium"/>
      <top>
        <color indexed="63"/>
      </top>
      <bottom>
        <color indexed="63"/>
      </bottom>
    </border>
    <border>
      <left style="medium"/>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style="medium"/>
      <top style="thin"/>
      <bottom>
        <color indexed="63"/>
      </bottom>
    </border>
    <border>
      <left>
        <color indexed="63"/>
      </left>
      <right style="medium"/>
      <top>
        <color indexed="63"/>
      </top>
      <bottom style="thin"/>
    </border>
    <border>
      <left>
        <color indexed="63"/>
      </left>
      <right style="medium"/>
      <top style="thin"/>
      <bottom style="medium"/>
    </border>
    <border>
      <left style="medium">
        <color indexed="8"/>
      </left>
      <right style="thin">
        <color indexed="8"/>
      </right>
      <top style="thin">
        <color indexed="8"/>
      </top>
      <bottom>
        <color indexed="63"/>
      </bottom>
    </border>
    <border>
      <left style="medium">
        <color indexed="8"/>
      </left>
      <right style="thin">
        <color indexed="8"/>
      </right>
      <top>
        <color indexed="63"/>
      </top>
      <bottom style="medium">
        <color indexed="8"/>
      </bottom>
    </border>
    <border>
      <left style="thin"/>
      <right>
        <color indexed="63"/>
      </right>
      <top style="medium"/>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color indexed="63"/>
      </right>
      <top style="thin"/>
      <bottom style="thin"/>
    </border>
    <border>
      <left style="thin"/>
      <right>
        <color indexed="63"/>
      </right>
      <top style="medium"/>
      <bottom>
        <color indexed="63"/>
      </bottom>
    </border>
    <border>
      <left style="thin"/>
      <right>
        <color indexed="63"/>
      </right>
      <top style="medium"/>
      <bottom style="medium"/>
    </border>
    <border>
      <left style="thin"/>
      <right style="medium"/>
      <top style="medium"/>
      <bottom>
        <color indexed="63"/>
      </bottom>
    </border>
    <border>
      <left style="thin"/>
      <right style="medium"/>
      <top style="medium"/>
      <bottom style="medium"/>
    </border>
    <border>
      <left>
        <color indexed="63"/>
      </left>
      <right>
        <color indexed="63"/>
      </right>
      <top style="thin"/>
      <bottom style="medium"/>
    </border>
    <border>
      <left style="medium"/>
      <right style="thin"/>
      <top style="medium"/>
      <bottom style="thin"/>
    </border>
    <border>
      <left style="medium"/>
      <right style="thin"/>
      <top style="thin"/>
      <bottom style="thin"/>
    </border>
    <border>
      <left style="medium"/>
      <right style="thin"/>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thin"/>
      <bottom style="medium"/>
    </border>
    <border>
      <left style="medium"/>
      <right style="thin"/>
      <top>
        <color indexed="63"/>
      </top>
      <bottom style="thin"/>
    </border>
    <border>
      <left style="thin"/>
      <right style="thin"/>
      <top>
        <color indexed="63"/>
      </top>
      <bottom style="medium"/>
    </border>
    <border>
      <left style="medium"/>
      <right>
        <color indexed="63"/>
      </right>
      <top>
        <color indexed="63"/>
      </top>
      <bottom>
        <color indexed="63"/>
      </bottom>
    </border>
    <border>
      <left style="medium"/>
      <right style="thin"/>
      <top style="medium"/>
      <bottom style="medium"/>
    </border>
    <border>
      <left style="double"/>
      <right style="medium"/>
      <top style="medium"/>
      <bottom style="medium"/>
    </border>
    <border>
      <left style="double"/>
      <right style="medium"/>
      <top style="thin"/>
      <bottom style="medium"/>
    </border>
    <border>
      <left style="thin"/>
      <right style="thin"/>
      <top style="medium"/>
      <bottom>
        <color indexed="63"/>
      </bottom>
    </border>
    <border>
      <left style="medium"/>
      <right>
        <color indexed="63"/>
      </right>
      <top style="thin"/>
      <bottom style="medium"/>
    </border>
    <border>
      <left style="dotted"/>
      <right style="thin"/>
      <top style="thin"/>
      <bottom style="medium"/>
    </border>
    <border>
      <left style="dotted"/>
      <right style="thin"/>
      <top>
        <color indexed="63"/>
      </top>
      <bottom style="thin"/>
    </border>
    <border>
      <left style="dotted"/>
      <right style="thin"/>
      <top style="thin"/>
      <bottom style="thin"/>
    </border>
    <border>
      <left style="dotted"/>
      <right style="medium"/>
      <top style="thin"/>
      <bottom style="medium"/>
    </border>
    <border>
      <left style="dotted"/>
      <right style="medium"/>
      <top>
        <color indexed="63"/>
      </top>
      <bottom style="thin"/>
    </border>
    <border>
      <left style="dotted"/>
      <right style="medium"/>
      <top style="thin"/>
      <bottom style="thin"/>
    </border>
    <border>
      <left style="medium"/>
      <right>
        <color indexed="63"/>
      </right>
      <top>
        <color indexed="63"/>
      </top>
      <bottom style="thin"/>
    </border>
    <border>
      <left style="dotted"/>
      <right style="thin"/>
      <top style="medium"/>
      <bottom>
        <color indexed="63"/>
      </bottom>
    </border>
    <border>
      <left style="dotted"/>
      <right style="thin"/>
      <top style="thin"/>
      <bottom>
        <color indexed="63"/>
      </bottom>
    </border>
    <border>
      <left style="dotted"/>
      <right style="thin"/>
      <top>
        <color indexed="63"/>
      </top>
      <bottom style="medium"/>
    </border>
    <border>
      <left style="dotted"/>
      <right style="medium"/>
      <top style="medium"/>
      <bottom>
        <color indexed="63"/>
      </bottom>
    </border>
    <border>
      <left style="dotted"/>
      <right style="medium"/>
      <top style="thin"/>
      <bottom>
        <color indexed="63"/>
      </bottom>
    </border>
    <border>
      <left style="dotted"/>
      <right style="medium"/>
      <top>
        <color indexed="63"/>
      </top>
      <bottom style="medium"/>
    </border>
    <border>
      <left>
        <color indexed="63"/>
      </left>
      <right>
        <color indexed="63"/>
      </right>
      <top style="medium"/>
      <bottom style="thin"/>
    </border>
    <border>
      <left style="dotted"/>
      <right style="thin"/>
      <top style="medium"/>
      <bottom style="thin"/>
    </border>
    <border>
      <left style="dotted"/>
      <right style="medium"/>
      <top style="medium"/>
      <bottom style="thin"/>
    </border>
    <border>
      <left style="dotted"/>
      <right style="thin"/>
      <top style="medium"/>
      <bottom style="medium"/>
    </border>
    <border>
      <left style="dotted"/>
      <right style="double"/>
      <top style="thin"/>
      <bottom style="medium"/>
    </border>
    <border>
      <left style="dotted"/>
      <right style="double"/>
      <top style="medium"/>
      <bottom style="thin"/>
    </border>
    <border>
      <left style="dotted"/>
      <right style="double"/>
      <top style="thin"/>
      <bottom style="thin"/>
    </border>
    <border>
      <left style="dotted"/>
      <right style="double"/>
      <top style="thin"/>
      <bottom>
        <color indexed="63"/>
      </bottom>
    </border>
    <border>
      <left style="dotted"/>
      <right style="double"/>
      <top>
        <color indexed="63"/>
      </top>
      <bottom style="medium"/>
    </border>
    <border>
      <left style="dotted"/>
      <right style="double"/>
      <top style="medium"/>
      <bottom style="medium"/>
    </border>
    <border>
      <left style="double"/>
      <right>
        <color indexed="63"/>
      </right>
      <top style="thin"/>
      <bottom style="medium"/>
    </border>
    <border>
      <left style="double"/>
      <right>
        <color indexed="63"/>
      </right>
      <top style="medium"/>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style="medium"/>
    </border>
    <border>
      <left style="double"/>
      <right>
        <color indexed="63"/>
      </right>
      <top style="medium"/>
      <bottom style="medium"/>
    </border>
    <border>
      <left style="dotted"/>
      <right style="medium"/>
      <top style="medium"/>
      <bottom style="medium"/>
    </border>
    <border>
      <left style="double"/>
      <right style="medium"/>
      <top style="medium"/>
      <bottom style="thin"/>
    </border>
    <border>
      <left style="double"/>
      <right style="medium"/>
      <top style="thin"/>
      <bottom style="thin"/>
    </border>
    <border>
      <left style="dotted"/>
      <right>
        <color indexed="63"/>
      </right>
      <top style="thin"/>
      <bottom style="thin"/>
    </border>
    <border>
      <left style="dotted"/>
      <right>
        <color indexed="63"/>
      </right>
      <top style="thin"/>
      <bottom>
        <color indexed="63"/>
      </bottom>
    </border>
    <border>
      <left style="dotted"/>
      <right>
        <color indexed="63"/>
      </right>
      <top>
        <color indexed="63"/>
      </top>
      <bottom style="medium"/>
    </border>
    <border>
      <left style="dotted"/>
      <right>
        <color indexed="63"/>
      </right>
      <top style="medium"/>
      <bottom style="medium"/>
    </border>
    <border>
      <left style="dotted"/>
      <right>
        <color indexed="63"/>
      </right>
      <top style="medium"/>
      <bottom>
        <color indexed="63"/>
      </bottom>
    </border>
    <border>
      <left style="dotted"/>
      <right>
        <color indexed="63"/>
      </right>
      <top>
        <color indexed="63"/>
      </top>
      <bottom style="thin"/>
    </border>
    <border>
      <left style="thin"/>
      <right style="dotted"/>
      <top style="medium"/>
      <bottom>
        <color indexed="63"/>
      </bottom>
    </border>
    <border>
      <left style="thin"/>
      <right style="dotted"/>
      <top>
        <color indexed="63"/>
      </top>
      <bottom style="thin"/>
    </border>
    <border>
      <left style="thin"/>
      <right style="dotted"/>
      <top style="thin"/>
      <bottom>
        <color indexed="63"/>
      </bottom>
    </border>
    <border>
      <left style="thin"/>
      <right style="dotted"/>
      <top>
        <color indexed="63"/>
      </top>
      <bottom style="medium"/>
    </border>
    <border>
      <left style="medium">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medium">
        <color indexed="8"/>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dotted"/>
      <right>
        <color indexed="63"/>
      </right>
      <top style="thin"/>
      <bottom style="medium"/>
    </border>
    <border>
      <left style="dotted"/>
      <right>
        <color indexed="63"/>
      </right>
      <top style="medium"/>
      <bottom style="thin"/>
    </border>
    <border>
      <left style="medium"/>
      <right style="medium"/>
      <top>
        <color indexed="63"/>
      </top>
      <bottom style="medium"/>
    </border>
    <border>
      <left>
        <color indexed="63"/>
      </left>
      <right style="dotted"/>
      <top style="medium"/>
      <bottom>
        <color indexed="63"/>
      </bottom>
    </border>
    <border>
      <left>
        <color indexed="63"/>
      </left>
      <right style="dotted"/>
      <top>
        <color indexed="63"/>
      </top>
      <bottom style="thin"/>
    </border>
    <border>
      <left>
        <color indexed="63"/>
      </left>
      <right style="dotted"/>
      <top style="thin"/>
      <bottom>
        <color indexed="63"/>
      </bottom>
    </border>
    <border>
      <left>
        <color indexed="63"/>
      </left>
      <right style="dotted"/>
      <top>
        <color indexed="63"/>
      </top>
      <bottom style="medium"/>
    </border>
    <border>
      <left>
        <color indexed="63"/>
      </left>
      <right>
        <color indexed="63"/>
      </right>
      <top style="medium">
        <color indexed="8"/>
      </top>
      <bottom>
        <color indexed="63"/>
      </bottom>
    </border>
    <border>
      <left style="thin"/>
      <right style="medium"/>
      <top style="thin"/>
      <bottom style="hair"/>
    </border>
    <border>
      <left style="thin"/>
      <right style="medium"/>
      <top style="hair"/>
      <bottom style="hair"/>
    </border>
    <border>
      <left>
        <color indexed="63"/>
      </left>
      <right style="medium"/>
      <top style="thin"/>
      <bottom style="hair"/>
    </border>
    <border>
      <left style="thin"/>
      <right style="medium"/>
      <top style="medium"/>
      <bottom style="hair"/>
    </border>
    <border>
      <left style="thin">
        <color indexed="8"/>
      </left>
      <right style="thin">
        <color indexed="8"/>
      </right>
      <top>
        <color indexed="63"/>
      </top>
      <bottom style="medium">
        <color indexed="8"/>
      </bottom>
    </border>
    <border>
      <left style="medium">
        <color indexed="8"/>
      </left>
      <right style="medium">
        <color indexed="8"/>
      </right>
      <top>
        <color indexed="63"/>
      </top>
      <bottom style="thin">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medium">
        <color indexed="8"/>
      </right>
      <top>
        <color indexed="63"/>
      </top>
      <bottom>
        <color indexed="63"/>
      </bottom>
    </border>
    <border>
      <left>
        <color indexed="63"/>
      </left>
      <right style="thin">
        <color indexed="8"/>
      </right>
      <top>
        <color indexed="63"/>
      </top>
      <bottom>
        <color indexed="63"/>
      </bottom>
    </border>
    <border>
      <left style="medium">
        <color theme="1"/>
      </left>
      <right>
        <color indexed="63"/>
      </right>
      <top style="medium">
        <color theme="1"/>
      </top>
      <bottom>
        <color indexed="63"/>
      </bottom>
    </border>
    <border>
      <left>
        <color indexed="63"/>
      </left>
      <right>
        <color indexed="63"/>
      </right>
      <top style="medium">
        <color theme="1"/>
      </top>
      <bottom>
        <color indexed="63"/>
      </bottom>
    </border>
    <border>
      <left style="thin">
        <color indexed="8"/>
      </left>
      <right style="thin">
        <color indexed="8"/>
      </right>
      <top style="medium">
        <color theme="1"/>
      </top>
      <bottom>
        <color indexed="63"/>
      </bottom>
    </border>
    <border>
      <left style="thin">
        <color indexed="8"/>
      </left>
      <right>
        <color indexed="63"/>
      </right>
      <top style="medium">
        <color theme="1"/>
      </top>
      <bottom>
        <color indexed="63"/>
      </bottom>
    </border>
    <border>
      <left style="thin">
        <color indexed="8"/>
      </left>
      <right style="medium">
        <color indexed="8"/>
      </right>
      <top style="medium">
        <color theme="1"/>
      </top>
      <bottom>
        <color indexed="63"/>
      </bottom>
    </border>
    <border>
      <left>
        <color indexed="63"/>
      </left>
      <right style="medium">
        <color theme="1"/>
      </right>
      <top style="medium">
        <color theme="1"/>
      </top>
      <bottom>
        <color indexed="63"/>
      </bottom>
    </border>
    <border>
      <left style="medium">
        <color theme="1"/>
      </left>
      <right>
        <color indexed="63"/>
      </right>
      <top>
        <color indexed="63"/>
      </top>
      <bottom>
        <color indexed="63"/>
      </bottom>
    </border>
    <border>
      <left style="medium">
        <color indexed="8"/>
      </left>
      <right style="medium">
        <color theme="1"/>
      </right>
      <top>
        <color indexed="63"/>
      </top>
      <bottom>
        <color indexed="63"/>
      </bottom>
    </border>
    <border>
      <left>
        <color indexed="63"/>
      </left>
      <right style="medium">
        <color theme="1"/>
      </right>
      <top>
        <color indexed="63"/>
      </top>
      <bottom>
        <color indexed="63"/>
      </bottom>
    </border>
    <border>
      <left style="medium">
        <color theme="1"/>
      </left>
      <right>
        <color indexed="63"/>
      </right>
      <top>
        <color indexed="63"/>
      </top>
      <bottom style="medium">
        <color theme="1"/>
      </bottom>
    </border>
    <border>
      <left>
        <color indexed="63"/>
      </left>
      <right>
        <color indexed="63"/>
      </right>
      <top>
        <color indexed="63"/>
      </top>
      <bottom style="medium">
        <color theme="1"/>
      </bottom>
    </border>
    <border>
      <left style="thin">
        <color indexed="8"/>
      </left>
      <right style="thin">
        <color indexed="8"/>
      </right>
      <top>
        <color indexed="63"/>
      </top>
      <bottom style="medium">
        <color theme="1"/>
      </bottom>
    </border>
    <border>
      <left style="thin">
        <color indexed="8"/>
      </left>
      <right>
        <color indexed="63"/>
      </right>
      <top>
        <color indexed="63"/>
      </top>
      <bottom style="medium">
        <color theme="1"/>
      </bottom>
    </border>
    <border>
      <left style="thin">
        <color indexed="8"/>
      </left>
      <right style="medium">
        <color indexed="8"/>
      </right>
      <top>
        <color indexed="63"/>
      </top>
      <bottom style="medium">
        <color theme="1"/>
      </bottom>
    </border>
    <border>
      <left style="medium">
        <color indexed="8"/>
      </left>
      <right style="medium">
        <color theme="1"/>
      </right>
      <top>
        <color indexed="63"/>
      </top>
      <bottom style="medium">
        <color theme="1"/>
      </bottom>
    </border>
    <border>
      <left style="medium">
        <color indexed="8"/>
      </left>
      <right style="medium">
        <color indexed="8"/>
      </right>
      <top style="thin">
        <color indexed="8"/>
      </top>
      <bottom>
        <color indexed="63"/>
      </bottom>
    </border>
    <border>
      <left style="medium">
        <color indexed="8"/>
      </left>
      <right>
        <color indexed="63"/>
      </right>
      <top style="thin">
        <color indexed="8"/>
      </top>
      <bottom>
        <color indexed="63"/>
      </bottom>
    </border>
    <border>
      <left style="thin">
        <color theme="1"/>
      </left>
      <right style="thin">
        <color indexed="8"/>
      </right>
      <top style="thin">
        <color theme="1"/>
      </top>
      <bottom style="thin">
        <color theme="1"/>
      </bottom>
    </border>
    <border>
      <left style="medium"/>
      <right>
        <color indexed="63"/>
      </right>
      <top style="hair"/>
      <bottom style="thin"/>
    </border>
    <border>
      <left>
        <color indexed="63"/>
      </left>
      <right style="dotted"/>
      <top style="hair"/>
      <bottom style="thin"/>
    </border>
    <border>
      <left style="dotted"/>
      <right>
        <color indexed="63"/>
      </right>
      <top style="hair"/>
      <bottom style="thin"/>
    </border>
    <border>
      <left>
        <color indexed="63"/>
      </left>
      <right>
        <color indexed="63"/>
      </right>
      <top style="hair"/>
      <bottom style="thin"/>
    </border>
    <border>
      <left style="thin"/>
      <right>
        <color indexed="63"/>
      </right>
      <top style="hair"/>
      <bottom style="thin"/>
    </border>
    <border>
      <left>
        <color indexed="63"/>
      </left>
      <right style="thin"/>
      <top style="hair"/>
      <bottom style="thin"/>
    </border>
    <border>
      <left>
        <color indexed="63"/>
      </left>
      <right style="medium"/>
      <top style="hair"/>
      <bottom style="thin"/>
    </border>
    <border>
      <left>
        <color indexed="63"/>
      </left>
      <right style="medium"/>
      <top style="medium"/>
      <bottom style="hair"/>
    </border>
    <border>
      <left>
        <color indexed="63"/>
      </left>
      <right style="medium"/>
      <top style="hair"/>
      <bottom>
        <color indexed="63"/>
      </bottom>
    </border>
    <border>
      <left style="thin"/>
      <right style="medium"/>
      <top style="hair"/>
      <bottom style="thin"/>
    </border>
    <border>
      <left>
        <color indexed="63"/>
      </left>
      <right style="medium"/>
      <top>
        <color indexed="63"/>
      </top>
      <bottom style="hair"/>
    </border>
    <border>
      <left>
        <color indexed="63"/>
      </left>
      <right style="thin"/>
      <top style="medium"/>
      <bottom>
        <color indexed="63"/>
      </bottom>
    </border>
    <border>
      <left>
        <color indexed="63"/>
      </left>
      <right style="thin"/>
      <top style="medium"/>
      <bottom style="thin"/>
    </border>
    <border>
      <left>
        <color indexed="63"/>
      </left>
      <right style="thin"/>
      <top style="thin"/>
      <bottom style="thin"/>
    </border>
    <border>
      <left style="thin"/>
      <right style="medium">
        <color theme="1"/>
      </right>
      <top style="medium">
        <color theme="1"/>
      </top>
      <bottom style="thin"/>
    </border>
    <border>
      <left style="thin"/>
      <right style="medium">
        <color theme="1"/>
      </right>
      <top style="thin"/>
      <bottom style="medium">
        <color theme="1"/>
      </bottom>
    </border>
    <border>
      <left style="thin"/>
      <right style="thin"/>
      <top style="medium">
        <color theme="1"/>
      </top>
      <bottom>
        <color indexed="63"/>
      </bottom>
    </border>
    <border>
      <left style="thin"/>
      <right style="thin"/>
      <top>
        <color indexed="63"/>
      </top>
      <bottom style="medium">
        <color theme="1"/>
      </bottom>
    </border>
    <border>
      <left style="medium">
        <color theme="1"/>
      </left>
      <right style="thin"/>
      <top style="medium">
        <color theme="1"/>
      </top>
      <bottom>
        <color indexed="63"/>
      </bottom>
    </border>
    <border>
      <left style="medium">
        <color theme="1"/>
      </left>
      <right style="thin"/>
      <top>
        <color indexed="63"/>
      </top>
      <bottom style="medium">
        <color theme="1"/>
      </bottom>
    </border>
    <border>
      <left style="thin"/>
      <right>
        <color indexed="63"/>
      </right>
      <top style="medium">
        <color theme="1"/>
      </top>
      <bottom style="thin"/>
    </border>
    <border>
      <left style="thin"/>
      <right>
        <color indexed="63"/>
      </right>
      <top style="thin"/>
      <bottom style="medium">
        <color theme="1"/>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color indexed="63"/>
      </left>
      <right style="dotted"/>
      <top style="thin"/>
      <bottom style="thin"/>
    </border>
    <border>
      <left>
        <color indexed="63"/>
      </left>
      <right>
        <color indexed="63"/>
      </right>
      <top style="thin"/>
      <bottom style="hair"/>
    </border>
    <border>
      <left>
        <color indexed="63"/>
      </left>
      <right style="dotted"/>
      <top style="thin"/>
      <bottom style="hair"/>
    </border>
    <border>
      <left style="dotted"/>
      <right>
        <color indexed="63"/>
      </right>
      <top style="thin"/>
      <bottom style="hair"/>
    </border>
    <border>
      <left style="medium"/>
      <right>
        <color indexed="63"/>
      </right>
      <top style="medium"/>
      <bottom style="hair"/>
    </border>
    <border>
      <left>
        <color indexed="63"/>
      </left>
      <right style="dotted"/>
      <top style="medium"/>
      <bottom style="hair"/>
    </border>
    <border>
      <left style="dotted"/>
      <right>
        <color indexed="63"/>
      </right>
      <top style="medium"/>
      <bottom style="hair"/>
    </border>
    <border>
      <left>
        <color indexed="63"/>
      </left>
      <right style="thin"/>
      <top style="medium"/>
      <bottom style="hair"/>
    </border>
    <border>
      <left style="thin"/>
      <right>
        <color indexed="63"/>
      </right>
      <top style="hair"/>
      <bottom style="hair"/>
    </border>
    <border>
      <left>
        <color indexed="63"/>
      </left>
      <right style="dotted"/>
      <top style="hair"/>
      <bottom style="hair"/>
    </border>
    <border>
      <left style="medium"/>
      <right>
        <color indexed="63"/>
      </right>
      <top style="hair"/>
      <bottom style="hair"/>
    </border>
    <border>
      <left style="dotted"/>
      <right>
        <color indexed="63"/>
      </right>
      <top style="hair"/>
      <bottom style="hair"/>
    </border>
    <border>
      <left>
        <color indexed="63"/>
      </left>
      <right style="thin"/>
      <top style="hair"/>
      <bottom style="hair"/>
    </border>
    <border>
      <left>
        <color indexed="63"/>
      </left>
      <right style="dotted"/>
      <top style="thin"/>
      <bottom style="medium"/>
    </border>
    <border>
      <left>
        <color indexed="63"/>
      </left>
      <right style="thin"/>
      <top style="thin"/>
      <bottom style="medium"/>
    </border>
    <border>
      <left>
        <color indexed="63"/>
      </left>
      <right style="medium"/>
      <top style="hair"/>
      <bottom style="hair"/>
    </border>
    <border>
      <left>
        <color indexed="63"/>
      </left>
      <right style="thin"/>
      <top style="thin"/>
      <bottom style="hair"/>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medium"/>
      <bottom style="hair"/>
    </border>
    <border>
      <left>
        <color indexed="63"/>
      </left>
      <right>
        <color indexed="63"/>
      </right>
      <top style="medium"/>
      <bottom style="hair"/>
    </border>
    <border>
      <left style="thin"/>
      <right>
        <color indexed="63"/>
      </right>
      <top style="thin"/>
      <bottom style="hair"/>
    </border>
    <border>
      <left style="medium"/>
      <right>
        <color indexed="63"/>
      </right>
      <top style="thin"/>
      <bottom style="hair"/>
    </border>
    <border>
      <left style="medium"/>
      <right>
        <color indexed="63"/>
      </right>
      <top>
        <color indexed="63"/>
      </top>
      <bottom style="hair"/>
    </border>
    <border>
      <left>
        <color indexed="63"/>
      </left>
      <right style="dotted"/>
      <top>
        <color indexed="63"/>
      </top>
      <bottom style="hair"/>
    </border>
    <border>
      <left style="dotted"/>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dotted"/>
      <top style="medium"/>
      <bottom style="medium"/>
    </border>
    <border>
      <left>
        <color indexed="63"/>
      </left>
      <right>
        <color indexed="63"/>
      </right>
      <top style="hair"/>
      <bottom style="hair"/>
    </border>
    <border>
      <left>
        <color indexed="63"/>
      </left>
      <right style="thin"/>
      <top style="medium"/>
      <bottom style="medium"/>
    </border>
    <border>
      <left style="medium"/>
      <right>
        <color indexed="63"/>
      </right>
      <top style="hair"/>
      <bottom style="medium"/>
    </border>
    <border>
      <left>
        <color indexed="63"/>
      </left>
      <right style="medium"/>
      <top style="hair"/>
      <bottom style="medium"/>
    </border>
    <border>
      <left>
        <color indexed="63"/>
      </left>
      <right style="thin"/>
      <top>
        <color indexed="63"/>
      </top>
      <bottom style="medium"/>
    </border>
    <border diagonalDown="1">
      <left style="medium"/>
      <right>
        <color indexed="63"/>
      </right>
      <top style="medium"/>
      <bottom style="medium"/>
      <diagonal style="thin"/>
    </border>
    <border diagonalDown="1">
      <left>
        <color indexed="63"/>
      </left>
      <right>
        <color indexed="63"/>
      </right>
      <top style="medium"/>
      <bottom style="medium"/>
      <diagonal style="thin"/>
    </border>
    <border diagonalDown="1">
      <left>
        <color indexed="63"/>
      </left>
      <right style="medium"/>
      <top style="medium"/>
      <bottom style="medium"/>
      <diagonal style="thin"/>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double"/>
      <top style="medium"/>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double"/>
      <top>
        <color indexed="63"/>
      </top>
      <bottom style="medium"/>
      <diagonal style="thin"/>
    </border>
    <border>
      <left style="double"/>
      <right>
        <color indexed="63"/>
      </right>
      <top style="medium"/>
      <bottom>
        <color indexed="63"/>
      </bottom>
    </border>
    <border>
      <left style="double"/>
      <right>
        <color indexed="63"/>
      </right>
      <top>
        <color indexed="63"/>
      </top>
      <bottom>
        <color indexed="63"/>
      </bottom>
    </border>
    <border>
      <left>
        <color indexed="63"/>
      </left>
      <right style="double"/>
      <top style="medium"/>
      <bottom>
        <color indexed="63"/>
      </bottom>
    </border>
    <border>
      <left>
        <color indexed="63"/>
      </left>
      <right style="double"/>
      <top>
        <color indexed="63"/>
      </top>
      <bottom>
        <color indexed="63"/>
      </bottom>
    </border>
    <border>
      <left>
        <color indexed="63"/>
      </left>
      <right style="double"/>
      <top>
        <color indexed="63"/>
      </top>
      <bottom style="medium"/>
    </border>
    <border>
      <left style="thin"/>
      <right style="double"/>
      <top style="medium"/>
      <bottom style="medium"/>
    </border>
    <border>
      <left style="double"/>
      <right style="thin"/>
      <top style="medium"/>
      <bottom>
        <color indexed="63"/>
      </bottom>
    </border>
    <border>
      <left style="double"/>
      <right style="thin"/>
      <top>
        <color indexed="63"/>
      </top>
      <bottom style="medium"/>
    </border>
    <border>
      <left style="double"/>
      <right style="thin"/>
      <top style="medium"/>
      <bottom style="medium"/>
    </border>
    <border>
      <left>
        <color indexed="63"/>
      </left>
      <right style="double"/>
      <top style="medium"/>
      <bottom style="medium"/>
    </border>
    <border>
      <left>
        <color indexed="63"/>
      </left>
      <right style="double"/>
      <top style="medium"/>
      <bottom style="thin"/>
    </border>
    <border>
      <left>
        <color indexed="63"/>
      </left>
      <right style="double"/>
      <top style="thin"/>
      <bottom style="thin"/>
    </border>
    <border>
      <left>
        <color indexed="63"/>
      </left>
      <right style="double"/>
      <top style="thin"/>
      <bottom style="medium"/>
    </border>
    <border>
      <left style="thin"/>
      <right style="double"/>
      <top style="medium"/>
      <bottom style="thin"/>
    </border>
    <border>
      <left style="thin"/>
      <right style="double"/>
      <top style="thin"/>
      <bottom style="thin"/>
    </border>
    <border>
      <left style="double"/>
      <right style="thin"/>
      <top style="thin"/>
      <bottom style="medium"/>
    </border>
    <border>
      <left style="thin"/>
      <right style="double"/>
      <top style="thin"/>
      <bottom>
        <color indexed="63"/>
      </bottom>
    </border>
    <border>
      <left style="thin"/>
      <right style="double"/>
      <top style="thin"/>
      <bottom style="medium"/>
    </border>
    <border>
      <left style="double"/>
      <right style="thin"/>
      <top style="thin"/>
      <bottom>
        <color indexed="63"/>
      </bottom>
    </border>
    <border>
      <left>
        <color indexed="63"/>
      </left>
      <right style="dotted"/>
      <top style="medium"/>
      <bottom style="thin"/>
    </border>
    <border>
      <left style="double"/>
      <right style="thin"/>
      <top style="thin"/>
      <bottom style="thin"/>
    </border>
    <border>
      <left style="double"/>
      <right style="thin"/>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4" fillId="2" borderId="0" applyNumberFormat="0" applyBorder="0" applyAlignment="0" applyProtection="0"/>
    <xf numFmtId="0" fontId="104" fillId="3" borderId="0" applyNumberFormat="0" applyBorder="0" applyAlignment="0" applyProtection="0"/>
    <xf numFmtId="0" fontId="104" fillId="4" borderId="0" applyNumberFormat="0" applyBorder="0" applyAlignment="0" applyProtection="0"/>
    <xf numFmtId="0" fontId="104" fillId="5" borderId="0" applyNumberFormat="0" applyBorder="0" applyAlignment="0" applyProtection="0"/>
    <xf numFmtId="0" fontId="104" fillId="6" borderId="0" applyNumberFormat="0" applyBorder="0" applyAlignment="0" applyProtection="0"/>
    <xf numFmtId="0" fontId="104" fillId="7" borderId="0" applyNumberFormat="0" applyBorder="0" applyAlignment="0" applyProtection="0"/>
    <xf numFmtId="0" fontId="104" fillId="8" borderId="0" applyNumberFormat="0" applyBorder="0" applyAlignment="0" applyProtection="0"/>
    <xf numFmtId="0" fontId="104" fillId="9" borderId="0" applyNumberFormat="0" applyBorder="0" applyAlignment="0" applyProtection="0"/>
    <xf numFmtId="0" fontId="104" fillId="10" borderId="0" applyNumberFormat="0" applyBorder="0" applyAlignment="0" applyProtection="0"/>
    <xf numFmtId="0" fontId="104" fillId="11" borderId="0" applyNumberFormat="0" applyBorder="0" applyAlignment="0" applyProtection="0"/>
    <xf numFmtId="0" fontId="104" fillId="12" borderId="0" applyNumberFormat="0" applyBorder="0" applyAlignment="0" applyProtection="0"/>
    <xf numFmtId="0" fontId="104" fillId="13" borderId="0" applyNumberFormat="0" applyBorder="0" applyAlignment="0" applyProtection="0"/>
    <xf numFmtId="0" fontId="105" fillId="14" borderId="0" applyNumberFormat="0" applyBorder="0" applyAlignment="0" applyProtection="0"/>
    <xf numFmtId="0" fontId="105" fillId="15" borderId="0" applyNumberFormat="0" applyBorder="0" applyAlignment="0" applyProtection="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5" fillId="24" borderId="0" applyNumberFormat="0" applyBorder="0" applyAlignment="0" applyProtection="0"/>
    <xf numFmtId="0" fontId="105" fillId="25" borderId="0" applyNumberFormat="0" applyBorder="0" applyAlignment="0" applyProtection="0"/>
    <xf numFmtId="0" fontId="106" fillId="0" borderId="0" applyNumberFormat="0" applyFill="0" applyBorder="0" applyAlignment="0" applyProtection="0"/>
    <xf numFmtId="0" fontId="107" fillId="26" borderId="1" applyNumberFormat="0" applyAlignment="0" applyProtection="0"/>
    <xf numFmtId="0" fontId="108"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109" fillId="0" borderId="3" applyNumberFormat="0" applyFill="0" applyAlignment="0" applyProtection="0"/>
    <xf numFmtId="0" fontId="110" fillId="29" borderId="0" applyNumberFormat="0" applyBorder="0" applyAlignment="0" applyProtection="0"/>
    <xf numFmtId="0" fontId="111" fillId="30" borderId="4" applyNumberFormat="0" applyAlignment="0" applyProtection="0"/>
    <xf numFmtId="0" fontId="1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3" fillId="0" borderId="5" applyNumberFormat="0" applyFill="0" applyAlignment="0" applyProtection="0"/>
    <xf numFmtId="0" fontId="114" fillId="0" borderId="6" applyNumberFormat="0" applyFill="0" applyAlignment="0" applyProtection="0"/>
    <xf numFmtId="0" fontId="115" fillId="0" borderId="7" applyNumberFormat="0" applyFill="0" applyAlignment="0" applyProtection="0"/>
    <xf numFmtId="0" fontId="115" fillId="0" borderId="0" applyNumberFormat="0" applyFill="0" applyBorder="0" applyAlignment="0" applyProtection="0"/>
    <xf numFmtId="0" fontId="116" fillId="0" borderId="8" applyNumberFormat="0" applyFill="0" applyAlignment="0" applyProtection="0"/>
    <xf numFmtId="0" fontId="117" fillId="30" borderId="9" applyNumberFormat="0" applyAlignment="0" applyProtection="0"/>
    <xf numFmtId="0" fontId="1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9" fillId="31" borderId="4" applyNumberFormat="0" applyAlignment="0" applyProtection="0"/>
    <xf numFmtId="0" fontId="15" fillId="0" borderId="0">
      <alignment/>
      <protection/>
    </xf>
    <xf numFmtId="0" fontId="7" fillId="0" borderId="0" applyNumberFormat="0" applyFill="0" applyBorder="0" applyAlignment="0" applyProtection="0"/>
    <xf numFmtId="0" fontId="16" fillId="0" borderId="0">
      <alignment/>
      <protection/>
    </xf>
    <xf numFmtId="0" fontId="120" fillId="32" borderId="0" applyNumberFormat="0" applyBorder="0" applyAlignment="0" applyProtection="0"/>
  </cellStyleXfs>
  <cellXfs count="1529">
    <xf numFmtId="0" fontId="0" fillId="0" borderId="0" xfId="0" applyAlignment="1">
      <alignment/>
    </xf>
    <xf numFmtId="0" fontId="1" fillId="0" borderId="0" xfId="0" applyFont="1" applyAlignment="1">
      <alignment horizontal="justify"/>
    </xf>
    <xf numFmtId="0" fontId="2" fillId="0" borderId="0" xfId="0" applyFont="1" applyAlignment="1">
      <alignment horizontal="center"/>
    </xf>
    <xf numFmtId="0" fontId="3" fillId="0" borderId="0" xfId="0" applyFont="1" applyAlignment="1">
      <alignment horizontal="center"/>
    </xf>
    <xf numFmtId="0" fontId="2" fillId="0" borderId="0" xfId="0" applyFont="1" applyAlignment="1">
      <alignment horizontal="justify"/>
    </xf>
    <xf numFmtId="0" fontId="9" fillId="0" borderId="0" xfId="0" applyFont="1" applyAlignment="1">
      <alignment horizontal="center"/>
    </xf>
    <xf numFmtId="0" fontId="0" fillId="0" borderId="10" xfId="0" applyBorder="1" applyAlignment="1">
      <alignment/>
    </xf>
    <xf numFmtId="0" fontId="10" fillId="0" borderId="0" xfId="0" applyFont="1" applyAlignment="1">
      <alignment horizontal="center" vertical="center"/>
    </xf>
    <xf numFmtId="0" fontId="10" fillId="0" borderId="10" xfId="0" applyFont="1" applyBorder="1" applyAlignment="1">
      <alignment horizontal="center" vertical="center"/>
    </xf>
    <xf numFmtId="0" fontId="0" fillId="0" borderId="10" xfId="0" applyBorder="1" applyAlignment="1">
      <alignment horizontal="left"/>
    </xf>
    <xf numFmtId="0" fontId="0" fillId="0" borderId="0" xfId="0" applyBorder="1" applyAlignment="1">
      <alignment/>
    </xf>
    <xf numFmtId="0" fontId="0" fillId="0" borderId="0" xfId="0" applyAlignment="1">
      <alignment horizontal="left"/>
    </xf>
    <xf numFmtId="0" fontId="0" fillId="0" borderId="0" xfId="0" applyAlignment="1">
      <alignment vertical="center"/>
    </xf>
    <xf numFmtId="0" fontId="12" fillId="0" borderId="11" xfId="0" applyFont="1" applyBorder="1" applyAlignment="1">
      <alignment/>
    </xf>
    <xf numFmtId="0" fontId="12" fillId="0" borderId="0" xfId="0" applyFont="1" applyAlignment="1">
      <alignment/>
    </xf>
    <xf numFmtId="0" fontId="12" fillId="0" borderId="12" xfId="0" applyFont="1" applyBorder="1" applyAlignment="1">
      <alignment/>
    </xf>
    <xf numFmtId="0" fontId="0" fillId="0" borderId="11" xfId="0" applyBorder="1" applyAlignment="1">
      <alignment/>
    </xf>
    <xf numFmtId="0" fontId="15" fillId="0" borderId="0" xfId="0" applyFont="1" applyAlignment="1">
      <alignment horizontal="left" vertical="center"/>
    </xf>
    <xf numFmtId="0" fontId="15" fillId="0" borderId="0" xfId="0" applyFont="1" applyAlignment="1">
      <alignment horizontal="center" vertical="center"/>
    </xf>
    <xf numFmtId="0" fontId="10" fillId="0" borderId="0" xfId="0" applyFont="1" applyAlignment="1">
      <alignment vertical="center"/>
    </xf>
    <xf numFmtId="0" fontId="15" fillId="0" borderId="0" xfId="0" applyFont="1" applyBorder="1" applyAlignment="1">
      <alignment horizontal="left" vertical="center"/>
    </xf>
    <xf numFmtId="0" fontId="15" fillId="0" borderId="0" xfId="0" applyFont="1" applyAlignment="1">
      <alignment vertical="center"/>
    </xf>
    <xf numFmtId="0" fontId="15" fillId="0" borderId="13" xfId="0" applyFont="1" applyBorder="1" applyAlignment="1">
      <alignment horizontal="center" vertical="center"/>
    </xf>
    <xf numFmtId="181" fontId="16" fillId="0" borderId="14" xfId="0" applyNumberFormat="1" applyFont="1" applyBorder="1" applyAlignment="1">
      <alignment vertical="center"/>
    </xf>
    <xf numFmtId="181" fontId="16" fillId="0" borderId="0" xfId="0" applyNumberFormat="1" applyFont="1" applyBorder="1" applyAlignment="1">
      <alignment vertical="center"/>
    </xf>
    <xf numFmtId="0" fontId="15" fillId="0" borderId="0" xfId="0" applyFont="1" applyBorder="1" applyAlignment="1">
      <alignment horizontal="center" vertical="center"/>
    </xf>
    <xf numFmtId="0" fontId="12" fillId="0" borderId="0" xfId="0" applyFont="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12" fillId="0" borderId="0" xfId="0" applyFont="1" applyBorder="1" applyAlignment="1">
      <alignment horizontal="center" vertical="center"/>
    </xf>
    <xf numFmtId="0" fontId="12" fillId="0" borderId="17" xfId="0" applyFont="1" applyBorder="1" applyAlignment="1">
      <alignment/>
    </xf>
    <xf numFmtId="0" fontId="15" fillId="0" borderId="18" xfId="0" applyFont="1" applyBorder="1" applyAlignment="1">
      <alignment horizontal="distributed" vertical="center"/>
    </xf>
    <xf numFmtId="0" fontId="15" fillId="0" borderId="19" xfId="0" applyFont="1" applyBorder="1" applyAlignment="1">
      <alignment horizontal="distributed" vertical="center"/>
    </xf>
    <xf numFmtId="184" fontId="16" fillId="0" borderId="20" xfId="0" applyNumberFormat="1" applyFont="1" applyBorder="1" applyAlignment="1">
      <alignment vertical="center"/>
    </xf>
    <xf numFmtId="184" fontId="0" fillId="0" borderId="0" xfId="0" applyNumberFormat="1" applyAlignment="1">
      <alignment/>
    </xf>
    <xf numFmtId="0" fontId="16" fillId="0" borderId="21" xfId="0" applyFont="1" applyBorder="1" applyAlignment="1">
      <alignment vertical="center"/>
    </xf>
    <xf numFmtId="0" fontId="16" fillId="0" borderId="22" xfId="0" applyFont="1" applyBorder="1" applyAlignment="1">
      <alignment horizontal="right" vertical="center"/>
    </xf>
    <xf numFmtId="0" fontId="16" fillId="0" borderId="0" xfId="0" applyFont="1" applyAlignment="1">
      <alignment vertical="center"/>
    </xf>
    <xf numFmtId="0" fontId="16" fillId="0" borderId="23" xfId="0" applyFont="1" applyBorder="1" applyAlignment="1">
      <alignment vertical="center"/>
    </xf>
    <xf numFmtId="0" fontId="16" fillId="0" borderId="24" xfId="0" applyFont="1" applyBorder="1" applyAlignment="1">
      <alignment vertical="center"/>
    </xf>
    <xf numFmtId="0" fontId="16" fillId="0" borderId="25" xfId="0" applyFont="1" applyBorder="1" applyAlignment="1">
      <alignment horizontal="center" vertical="center"/>
    </xf>
    <xf numFmtId="0" fontId="16" fillId="0" borderId="26" xfId="0" applyFont="1" applyBorder="1" applyAlignment="1">
      <alignment horizontal="center" vertical="center"/>
    </xf>
    <xf numFmtId="0" fontId="16" fillId="0" borderId="27" xfId="0" applyFont="1" applyBorder="1" applyAlignment="1">
      <alignment horizontal="center" vertical="center"/>
    </xf>
    <xf numFmtId="0" fontId="16" fillId="0" borderId="28" xfId="0" applyFont="1" applyBorder="1" applyAlignment="1">
      <alignment horizontal="center" vertical="center"/>
    </xf>
    <xf numFmtId="181" fontId="16" fillId="0" borderId="29" xfId="0" applyNumberFormat="1" applyFont="1" applyBorder="1" applyAlignment="1">
      <alignment vertical="center"/>
    </xf>
    <xf numFmtId="0" fontId="16" fillId="0" borderId="27" xfId="0" applyFont="1" applyBorder="1" applyAlignment="1" quotePrefix="1">
      <alignment horizontal="center" vertical="center"/>
    </xf>
    <xf numFmtId="0" fontId="16" fillId="0" borderId="19" xfId="0" applyFont="1" applyBorder="1" applyAlignment="1">
      <alignment horizontal="center" vertical="center"/>
    </xf>
    <xf numFmtId="0" fontId="16" fillId="0" borderId="30" xfId="0" applyFont="1" applyBorder="1" applyAlignment="1">
      <alignment horizontal="center" vertical="center"/>
    </xf>
    <xf numFmtId="181" fontId="16" fillId="0" borderId="25" xfId="0" applyNumberFormat="1" applyFont="1" applyBorder="1" applyAlignment="1">
      <alignment vertical="center"/>
    </xf>
    <xf numFmtId="0" fontId="16" fillId="0" borderId="30" xfId="0" applyFont="1" applyBorder="1" applyAlignment="1">
      <alignment vertical="center"/>
    </xf>
    <xf numFmtId="0" fontId="12" fillId="0" borderId="13" xfId="0" applyFont="1" applyBorder="1" applyAlignment="1">
      <alignment vertical="center"/>
    </xf>
    <xf numFmtId="0" fontId="15" fillId="0" borderId="13" xfId="0" applyFont="1" applyBorder="1" applyAlignment="1" quotePrefix="1">
      <alignment horizontal="center" vertical="center"/>
    </xf>
    <xf numFmtId="181" fontId="15" fillId="0" borderId="13" xfId="0" applyNumberFormat="1" applyFont="1" applyBorder="1" applyAlignment="1">
      <alignment vertical="center"/>
    </xf>
    <xf numFmtId="0" fontId="14" fillId="0" borderId="0" xfId="0" applyFont="1" applyAlignment="1">
      <alignment/>
    </xf>
    <xf numFmtId="0" fontId="12" fillId="0" borderId="31" xfId="0" applyFont="1" applyBorder="1" applyAlignment="1">
      <alignment horizontal="right" vertical="center"/>
    </xf>
    <xf numFmtId="0" fontId="16" fillId="0" borderId="32" xfId="0" applyFont="1" applyBorder="1" applyAlignment="1" quotePrefix="1">
      <alignment horizontal="center" vertical="center"/>
    </xf>
    <xf numFmtId="0" fontId="16" fillId="0" borderId="33" xfId="0" applyFont="1" applyBorder="1" applyAlignment="1">
      <alignment horizontal="left" vertical="center"/>
    </xf>
    <xf numFmtId="181" fontId="15" fillId="0" borderId="34" xfId="0" applyNumberFormat="1" applyFont="1" applyBorder="1" applyAlignment="1">
      <alignment vertical="center"/>
    </xf>
    <xf numFmtId="0" fontId="16" fillId="0" borderId="35" xfId="0" applyFont="1" applyBorder="1" applyAlignment="1">
      <alignment horizontal="left" vertical="center"/>
    </xf>
    <xf numFmtId="0" fontId="16" fillId="0" borderId="36" xfId="0" applyFont="1" applyBorder="1" applyAlignment="1">
      <alignment vertical="center"/>
    </xf>
    <xf numFmtId="0" fontId="16" fillId="0" borderId="35" xfId="0" applyFont="1" applyBorder="1" applyAlignment="1">
      <alignment vertical="center"/>
    </xf>
    <xf numFmtId="0" fontId="16" fillId="0" borderId="37" xfId="0" applyFont="1" applyBorder="1" applyAlignment="1">
      <alignment vertical="center"/>
    </xf>
    <xf numFmtId="0" fontId="16" fillId="0" borderId="38" xfId="0" applyFont="1" applyBorder="1" applyAlignment="1">
      <alignment horizontal="left" vertical="center"/>
    </xf>
    <xf numFmtId="181" fontId="15" fillId="0" borderId="20" xfId="0" applyNumberFormat="1" applyFont="1" applyBorder="1" applyAlignment="1">
      <alignment vertical="center"/>
    </xf>
    <xf numFmtId="181" fontId="0" fillId="0" borderId="0" xfId="0" applyNumberFormat="1" applyAlignment="1">
      <alignment/>
    </xf>
    <xf numFmtId="0" fontId="16" fillId="0" borderId="18" xfId="0" applyFont="1" applyBorder="1" applyAlignment="1">
      <alignment horizontal="center" vertical="center"/>
    </xf>
    <xf numFmtId="0" fontId="16" fillId="0" borderId="39" xfId="0" applyFont="1" applyBorder="1" applyAlignment="1">
      <alignment horizontal="center" vertical="center"/>
    </xf>
    <xf numFmtId="0" fontId="12" fillId="0" borderId="40" xfId="0" applyFont="1" applyBorder="1" applyAlignment="1">
      <alignment vertical="center"/>
    </xf>
    <xf numFmtId="0" fontId="12" fillId="0" borderId="41" xfId="0" applyFont="1" applyBorder="1" applyAlignment="1">
      <alignment horizontal="right" vertical="center"/>
    </xf>
    <xf numFmtId="0" fontId="16" fillId="0" borderId="42" xfId="0" applyFont="1" applyBorder="1" applyAlignment="1">
      <alignment horizontal="center" vertical="center"/>
    </xf>
    <xf numFmtId="181" fontId="18" fillId="0" borderId="43" xfId="0" applyNumberFormat="1" applyFont="1" applyBorder="1" applyAlignment="1">
      <alignment vertical="center"/>
    </xf>
    <xf numFmtId="181" fontId="18" fillId="0" borderId="13" xfId="0" applyNumberFormat="1" applyFont="1" applyBorder="1" applyAlignment="1">
      <alignment vertical="center"/>
    </xf>
    <xf numFmtId="0" fontId="15" fillId="0" borderId="19" xfId="0" applyFont="1" applyBorder="1" applyAlignment="1">
      <alignment horizontal="center" vertical="center"/>
    </xf>
    <xf numFmtId="181" fontId="18" fillId="0" borderId="44" xfId="0" applyNumberFormat="1" applyFont="1" applyBorder="1" applyAlignment="1">
      <alignment vertical="center"/>
    </xf>
    <xf numFmtId="181" fontId="18" fillId="0" borderId="32" xfId="0" applyNumberFormat="1" applyFont="1" applyBorder="1" applyAlignment="1">
      <alignment vertical="center"/>
    </xf>
    <xf numFmtId="0" fontId="15" fillId="0" borderId="0" xfId="61">
      <alignment/>
      <protection/>
    </xf>
    <xf numFmtId="0" fontId="12" fillId="0" borderId="21" xfId="0" applyFont="1" applyBorder="1" applyAlignment="1">
      <alignment vertical="center"/>
    </xf>
    <xf numFmtId="0" fontId="15" fillId="0" borderId="23" xfId="0" applyFont="1" applyBorder="1" applyAlignment="1">
      <alignment vertical="center"/>
    </xf>
    <xf numFmtId="0" fontId="12" fillId="0" borderId="24" xfId="0" applyFont="1" applyBorder="1" applyAlignment="1">
      <alignment vertical="center"/>
    </xf>
    <xf numFmtId="181" fontId="15" fillId="0" borderId="45" xfId="0" applyNumberFormat="1" applyFont="1" applyBorder="1" applyAlignment="1">
      <alignment vertical="center"/>
    </xf>
    <xf numFmtId="0" fontId="12" fillId="0" borderId="46" xfId="0" applyFont="1" applyBorder="1" applyAlignment="1">
      <alignment vertical="center"/>
    </xf>
    <xf numFmtId="0" fontId="12" fillId="0" borderId="23" xfId="0" applyFont="1" applyBorder="1" applyAlignment="1">
      <alignment vertical="center"/>
    </xf>
    <xf numFmtId="0" fontId="12" fillId="0" borderId="47" xfId="0" applyFont="1" applyBorder="1" applyAlignment="1">
      <alignment vertical="center"/>
    </xf>
    <xf numFmtId="0" fontId="15" fillId="0" borderId="26" xfId="0" applyFont="1" applyBorder="1" applyAlignment="1">
      <alignment horizontal="center" vertical="center"/>
    </xf>
    <xf numFmtId="0" fontId="15" fillId="0" borderId="42" xfId="0" applyFont="1" applyBorder="1" applyAlignment="1">
      <alignment horizontal="center" vertical="center" textRotation="180"/>
    </xf>
    <xf numFmtId="0" fontId="15" fillId="0" borderId="27" xfId="0" applyFont="1" applyBorder="1" applyAlignment="1">
      <alignment horizontal="center" vertical="center"/>
    </xf>
    <xf numFmtId="0" fontId="15" fillId="0" borderId="27" xfId="0" applyFont="1" applyBorder="1" applyAlignment="1">
      <alignment vertical="center"/>
    </xf>
    <xf numFmtId="0" fontId="15" fillId="0" borderId="39" xfId="0" applyFont="1" applyBorder="1" applyAlignment="1">
      <alignment horizontal="center" vertical="center"/>
    </xf>
    <xf numFmtId="0" fontId="15" fillId="0" borderId="18" xfId="0" applyFont="1" applyBorder="1" applyAlignment="1">
      <alignment horizontal="center" vertical="center"/>
    </xf>
    <xf numFmtId="0" fontId="16" fillId="0" borderId="0" xfId="0" applyFont="1" applyAlignment="1">
      <alignment/>
    </xf>
    <xf numFmtId="0" fontId="23" fillId="0" borderId="0" xfId="0" applyFont="1" applyAlignment="1">
      <alignment/>
    </xf>
    <xf numFmtId="0" fontId="25" fillId="0" borderId="0" xfId="0" applyFont="1" applyAlignment="1">
      <alignment vertical="center"/>
    </xf>
    <xf numFmtId="0" fontId="12" fillId="0" borderId="17" xfId="0" applyFont="1" applyBorder="1" applyAlignment="1">
      <alignment vertical="center"/>
    </xf>
    <xf numFmtId="0" fontId="12" fillId="0" borderId="48" xfId="0" applyFont="1" applyBorder="1" applyAlignment="1">
      <alignment vertical="center"/>
    </xf>
    <xf numFmtId="0" fontId="12" fillId="0" borderId="49" xfId="0" applyFont="1" applyBorder="1" applyAlignment="1">
      <alignment vertical="center"/>
    </xf>
    <xf numFmtId="0" fontId="12" fillId="0" borderId="41" xfId="0" applyFont="1" applyBorder="1" applyAlignment="1">
      <alignment vertical="center"/>
    </xf>
    <xf numFmtId="0" fontId="0" fillId="0" borderId="47" xfId="0" applyBorder="1" applyAlignment="1">
      <alignment vertical="center"/>
    </xf>
    <xf numFmtId="0" fontId="12" fillId="0" borderId="46" xfId="0" applyFont="1" applyBorder="1" applyAlignment="1">
      <alignment horizontal="center" vertical="center"/>
    </xf>
    <xf numFmtId="0" fontId="12" fillId="0" borderId="50" xfId="0" applyFont="1" applyBorder="1" applyAlignment="1">
      <alignment horizontal="center" vertical="center"/>
    </xf>
    <xf numFmtId="0" fontId="12" fillId="0" borderId="24" xfId="0" applyFont="1" applyBorder="1" applyAlignment="1">
      <alignment horizontal="center" vertical="center"/>
    </xf>
    <xf numFmtId="0" fontId="12" fillId="0" borderId="51" xfId="0" applyFont="1" applyBorder="1" applyAlignment="1">
      <alignment vertical="center"/>
    </xf>
    <xf numFmtId="0" fontId="12" fillId="0" borderId="52" xfId="0" applyFont="1" applyBorder="1" applyAlignment="1">
      <alignment horizontal="center" vertical="center"/>
    </xf>
    <xf numFmtId="0" fontId="12" fillId="0" borderId="49" xfId="0" applyFont="1" applyBorder="1" applyAlignment="1">
      <alignment horizontal="center" vertical="center"/>
    </xf>
    <xf numFmtId="0" fontId="0" fillId="0" borderId="53" xfId="0" applyBorder="1" applyAlignment="1">
      <alignment/>
    </xf>
    <xf numFmtId="0" fontId="0" fillId="0" borderId="54" xfId="0" applyBorder="1" applyAlignment="1">
      <alignment/>
    </xf>
    <xf numFmtId="0" fontId="0" fillId="0" borderId="55" xfId="0" applyBorder="1" applyAlignment="1">
      <alignment/>
    </xf>
    <xf numFmtId="0" fontId="29" fillId="0" borderId="0" xfId="0" applyFont="1" applyBorder="1" applyAlignment="1">
      <alignment vertical="center"/>
    </xf>
    <xf numFmtId="0" fontId="0" fillId="0" borderId="29" xfId="0" applyBorder="1" applyAlignment="1">
      <alignment/>
    </xf>
    <xf numFmtId="0" fontId="0" fillId="0" borderId="56" xfId="0" applyBorder="1" applyAlignment="1">
      <alignment/>
    </xf>
    <xf numFmtId="0" fontId="30" fillId="0" borderId="16" xfId="0" applyFont="1" applyBorder="1" applyAlignment="1">
      <alignment horizontal="right" vertical="center"/>
    </xf>
    <xf numFmtId="0" fontId="18" fillId="0" borderId="37" xfId="0" applyFont="1" applyBorder="1" applyAlignment="1">
      <alignment horizontal="center" vertical="center"/>
    </xf>
    <xf numFmtId="0" fontId="18" fillId="0" borderId="57" xfId="0" applyFont="1" applyBorder="1" applyAlignment="1">
      <alignment horizontal="center" vertical="center"/>
    </xf>
    <xf numFmtId="0" fontId="18" fillId="0" borderId="36" xfId="0" applyFont="1" applyBorder="1" applyAlignment="1">
      <alignment horizontal="center" vertical="center"/>
    </xf>
    <xf numFmtId="0" fontId="32" fillId="0" borderId="0" xfId="0" applyFont="1" applyAlignment="1">
      <alignment vertical="center"/>
    </xf>
    <xf numFmtId="0" fontId="31" fillId="0" borderId="0" xfId="0" applyFont="1" applyAlignment="1">
      <alignment vertical="center"/>
    </xf>
    <xf numFmtId="0" fontId="34" fillId="0" borderId="0" xfId="0" applyFont="1" applyAlignment="1">
      <alignment/>
    </xf>
    <xf numFmtId="0" fontId="33" fillId="0" borderId="0" xfId="0" applyFont="1" applyAlignment="1">
      <alignment vertical="center"/>
    </xf>
    <xf numFmtId="0" fontId="32" fillId="0" borderId="0" xfId="0" applyFont="1" applyAlignment="1">
      <alignment/>
    </xf>
    <xf numFmtId="0" fontId="9" fillId="0" borderId="0" xfId="0" applyFont="1" applyAlignment="1">
      <alignment horizontal="right"/>
    </xf>
    <xf numFmtId="0" fontId="15" fillId="0" borderId="46" xfId="0" applyFont="1" applyBorder="1" applyAlignment="1">
      <alignment vertical="center"/>
    </xf>
    <xf numFmtId="0" fontId="11" fillId="0" borderId="0" xfId="0" applyFont="1" applyAlignment="1">
      <alignment/>
    </xf>
    <xf numFmtId="0" fontId="14" fillId="0" borderId="47" xfId="0" applyFont="1" applyBorder="1" applyAlignment="1">
      <alignment vertical="center"/>
    </xf>
    <xf numFmtId="0" fontId="0" fillId="0" borderId="0" xfId="0" applyFont="1" applyAlignment="1">
      <alignment/>
    </xf>
    <xf numFmtId="0" fontId="16" fillId="0" borderId="41" xfId="0" applyFont="1" applyBorder="1" applyAlignment="1" quotePrefix="1">
      <alignment horizontal="center" vertical="center"/>
    </xf>
    <xf numFmtId="181" fontId="15" fillId="0" borderId="58" xfId="0" applyNumberFormat="1" applyFont="1" applyBorder="1" applyAlignment="1">
      <alignment vertical="center"/>
    </xf>
    <xf numFmtId="181" fontId="15" fillId="0" borderId="49" xfId="0" applyNumberFormat="1" applyFont="1" applyBorder="1" applyAlignment="1">
      <alignment vertical="center"/>
    </xf>
    <xf numFmtId="181" fontId="15" fillId="0" borderId="59" xfId="0" applyNumberFormat="1" applyFont="1" applyBorder="1" applyAlignment="1">
      <alignment vertical="center"/>
    </xf>
    <xf numFmtId="0" fontId="0" fillId="0" borderId="0" xfId="0" applyFont="1" applyAlignment="1">
      <alignment vertical="center"/>
    </xf>
    <xf numFmtId="0" fontId="15" fillId="0" borderId="0" xfId="61" applyFont="1" applyProtection="1">
      <alignment/>
      <protection/>
    </xf>
    <xf numFmtId="0" fontId="15" fillId="0" borderId="60" xfId="61" applyFont="1" applyBorder="1">
      <alignment/>
      <protection/>
    </xf>
    <xf numFmtId="0" fontId="15" fillId="0" borderId="61" xfId="61" applyFont="1" applyBorder="1">
      <alignment/>
      <protection/>
    </xf>
    <xf numFmtId="0" fontId="15" fillId="0" borderId="0" xfId="61" applyFont="1">
      <alignment/>
      <protection/>
    </xf>
    <xf numFmtId="181" fontId="18" fillId="0" borderId="14" xfId="0" applyNumberFormat="1" applyFont="1" applyBorder="1" applyAlignment="1">
      <alignment vertical="center"/>
    </xf>
    <xf numFmtId="181" fontId="18" fillId="0" borderId="20" xfId="0" applyNumberFormat="1" applyFont="1" applyBorder="1" applyAlignment="1">
      <alignment vertical="center"/>
    </xf>
    <xf numFmtId="0" fontId="0" fillId="0" borderId="0" xfId="0" applyFont="1" applyAlignment="1">
      <alignment/>
    </xf>
    <xf numFmtId="182" fontId="9" fillId="0" borderId="62" xfId="0" applyNumberFormat="1" applyFont="1" applyBorder="1" applyAlignment="1">
      <alignment vertical="center"/>
    </xf>
    <xf numFmtId="182" fontId="9" fillId="0" borderId="14" xfId="0" applyNumberFormat="1" applyFont="1" applyBorder="1" applyAlignment="1">
      <alignment vertical="center"/>
    </xf>
    <xf numFmtId="0" fontId="5" fillId="0" borderId="0" xfId="0" applyFont="1" applyAlignment="1">
      <alignment horizontal="center"/>
    </xf>
    <xf numFmtId="0" fontId="12" fillId="0" borderId="63" xfId="0" applyFont="1" applyBorder="1" applyAlignment="1">
      <alignment vertical="center"/>
    </xf>
    <xf numFmtId="0" fontId="12" fillId="0" borderId="64" xfId="0" applyFont="1" applyBorder="1" applyAlignment="1">
      <alignment vertical="center"/>
    </xf>
    <xf numFmtId="182" fontId="9" fillId="0" borderId="53" xfId="0" applyNumberFormat="1" applyFont="1" applyBorder="1" applyAlignment="1">
      <alignment vertical="center"/>
    </xf>
    <xf numFmtId="182" fontId="9" fillId="0" borderId="65" xfId="0" applyNumberFormat="1" applyFont="1" applyBorder="1" applyAlignment="1">
      <alignment vertical="center"/>
    </xf>
    <xf numFmtId="0" fontId="16" fillId="0" borderId="17" xfId="0" applyFont="1" applyBorder="1" applyAlignment="1" quotePrefix="1">
      <alignment horizontal="center" vertical="center"/>
    </xf>
    <xf numFmtId="181" fontId="18" fillId="0" borderId="0" xfId="0" applyNumberFormat="1" applyFont="1" applyBorder="1" applyAlignment="1">
      <alignment vertical="center"/>
    </xf>
    <xf numFmtId="181" fontId="18" fillId="0" borderId="66" xfId="0" applyNumberFormat="1" applyFont="1" applyBorder="1" applyAlignment="1">
      <alignment vertical="center"/>
    </xf>
    <xf numFmtId="0" fontId="29" fillId="0" borderId="0" xfId="0" applyFont="1" applyBorder="1" applyAlignment="1">
      <alignment vertical="top"/>
    </xf>
    <xf numFmtId="0" fontId="18" fillId="0" borderId="25" xfId="0" applyFont="1" applyBorder="1" applyAlignment="1">
      <alignment horizontal="center" vertical="center" wrapText="1" shrinkToFit="1"/>
    </xf>
    <xf numFmtId="0" fontId="15" fillId="0" borderId="19" xfId="0" applyFont="1" applyFill="1" applyBorder="1" applyAlignment="1">
      <alignment horizontal="center" vertical="center" shrinkToFit="1"/>
    </xf>
    <xf numFmtId="0" fontId="35" fillId="0" borderId="0" xfId="0" applyFont="1" applyAlignment="1">
      <alignment/>
    </xf>
    <xf numFmtId="0" fontId="16" fillId="0" borderId="67" xfId="0" applyFont="1" applyFill="1" applyBorder="1" applyAlignment="1" quotePrefix="1">
      <alignment horizontal="center" vertical="center"/>
    </xf>
    <xf numFmtId="184" fontId="16" fillId="0" borderId="29" xfId="0" applyNumberFormat="1" applyFont="1" applyBorder="1" applyAlignment="1">
      <alignment vertical="center"/>
    </xf>
    <xf numFmtId="184" fontId="16" fillId="0" borderId="65" xfId="0" applyNumberFormat="1" applyFont="1" applyBorder="1" applyAlignment="1">
      <alignment vertical="center"/>
    </xf>
    <xf numFmtId="184" fontId="16" fillId="0" borderId="62" xfId="0" applyNumberFormat="1" applyFont="1" applyBorder="1" applyAlignment="1">
      <alignment vertical="center"/>
    </xf>
    <xf numFmtId="184" fontId="16" fillId="0" borderId="14" xfId="0" applyNumberFormat="1" applyFont="1" applyBorder="1" applyAlignment="1">
      <alignment vertical="center"/>
    </xf>
    <xf numFmtId="184" fontId="16" fillId="0" borderId="25" xfId="0" applyNumberFormat="1" applyFont="1" applyBorder="1" applyAlignment="1">
      <alignment vertical="center"/>
    </xf>
    <xf numFmtId="0" fontId="16" fillId="0" borderId="68" xfId="0" applyFont="1" applyBorder="1" applyAlignment="1" quotePrefix="1">
      <alignment horizontal="center" vertical="center"/>
    </xf>
    <xf numFmtId="181" fontId="18" fillId="0" borderId="15" xfId="0" applyNumberFormat="1" applyFont="1" applyBorder="1" applyAlignment="1">
      <alignment vertical="center"/>
    </xf>
    <xf numFmtId="184" fontId="16" fillId="0" borderId="67" xfId="0" applyNumberFormat="1" applyFont="1" applyBorder="1" applyAlignment="1">
      <alignment horizontal="center" vertical="center"/>
    </xf>
    <xf numFmtId="184" fontId="16" fillId="0" borderId="29" xfId="0" applyNumberFormat="1" applyFont="1" applyBorder="1" applyAlignment="1">
      <alignment horizontal="center" vertical="center"/>
    </xf>
    <xf numFmtId="184" fontId="16" fillId="0" borderId="53" xfId="0" applyNumberFormat="1" applyFont="1" applyBorder="1" applyAlignment="1">
      <alignment horizontal="center" vertical="center"/>
    </xf>
    <xf numFmtId="184" fontId="16" fillId="0" borderId="15" xfId="0" applyNumberFormat="1" applyFont="1" applyBorder="1" applyAlignment="1">
      <alignment horizontal="center" vertical="center"/>
    </xf>
    <xf numFmtId="184" fontId="16" fillId="0" borderId="65" xfId="0" applyNumberFormat="1" applyFont="1" applyBorder="1" applyAlignment="1">
      <alignment horizontal="center" vertical="center"/>
    </xf>
    <xf numFmtId="0" fontId="18" fillId="0" borderId="68" xfId="0" applyFont="1" applyBorder="1" applyAlignment="1" quotePrefix="1">
      <alignment horizontal="center" vertical="center"/>
    </xf>
    <xf numFmtId="181" fontId="16" fillId="0" borderId="0" xfId="0" applyNumberFormat="1" applyFont="1" applyFill="1" applyBorder="1" applyAlignment="1">
      <alignment vertical="center"/>
    </xf>
    <xf numFmtId="0" fontId="38" fillId="0" borderId="19" xfId="0" applyFont="1" applyBorder="1" applyAlignment="1">
      <alignment vertical="center" wrapText="1"/>
    </xf>
    <xf numFmtId="0" fontId="15" fillId="0" borderId="69" xfId="0" applyFont="1" applyBorder="1" applyAlignment="1">
      <alignment horizontal="center" vertical="center"/>
    </xf>
    <xf numFmtId="182" fontId="9" fillId="0" borderId="68" xfId="0" applyNumberFormat="1" applyFont="1" applyBorder="1" applyAlignment="1">
      <alignment vertical="center"/>
    </xf>
    <xf numFmtId="0" fontId="18" fillId="0" borderId="70" xfId="0" applyFont="1" applyBorder="1" applyAlignment="1" quotePrefix="1">
      <alignment horizontal="center" vertical="center"/>
    </xf>
    <xf numFmtId="0" fontId="0" fillId="0" borderId="0" xfId="0" applyFont="1" applyBorder="1" applyAlignment="1">
      <alignment vertical="center"/>
    </xf>
    <xf numFmtId="181" fontId="15" fillId="0" borderId="44" xfId="0" applyNumberFormat="1" applyFont="1" applyBorder="1" applyAlignment="1">
      <alignment vertical="center"/>
    </xf>
    <xf numFmtId="181" fontId="18" fillId="0" borderId="71" xfId="0" applyNumberFormat="1" applyFont="1" applyBorder="1" applyAlignment="1">
      <alignment vertical="center"/>
    </xf>
    <xf numFmtId="181" fontId="18" fillId="0" borderId="17" xfId="0" applyNumberFormat="1" applyFont="1" applyBorder="1" applyAlignment="1">
      <alignment vertical="center"/>
    </xf>
    <xf numFmtId="0" fontId="41" fillId="0" borderId="68" xfId="0" applyFont="1" applyBorder="1" applyAlignment="1" quotePrefix="1">
      <alignment horizontal="center" vertical="center"/>
    </xf>
    <xf numFmtId="182" fontId="16" fillId="0" borderId="62" xfId="0" applyNumberFormat="1" applyFont="1" applyBorder="1" applyAlignment="1">
      <alignment vertical="center"/>
    </xf>
    <xf numFmtId="182" fontId="16" fillId="0" borderId="14" xfId="0" applyNumberFormat="1" applyFont="1" applyBorder="1" applyAlignment="1">
      <alignment vertical="center"/>
    </xf>
    <xf numFmtId="183" fontId="16" fillId="0" borderId="14" xfId="0" applyNumberFormat="1" applyFont="1" applyBorder="1" applyAlignment="1">
      <alignment vertical="center"/>
    </xf>
    <xf numFmtId="183" fontId="16" fillId="0" borderId="25" xfId="0" applyNumberFormat="1" applyFont="1" applyBorder="1" applyAlignment="1">
      <alignment vertical="center"/>
    </xf>
    <xf numFmtId="182" fontId="16" fillId="0" borderId="15" xfId="0" applyNumberFormat="1" applyFont="1" applyBorder="1" applyAlignment="1">
      <alignment vertical="center"/>
    </xf>
    <xf numFmtId="181" fontId="15" fillId="0" borderId="72" xfId="0" applyNumberFormat="1" applyFont="1" applyBorder="1" applyAlignment="1">
      <alignment vertical="center"/>
    </xf>
    <xf numFmtId="181" fontId="15" fillId="0" borderId="18" xfId="0" applyNumberFormat="1" applyFont="1" applyBorder="1" applyAlignment="1">
      <alignment vertical="center"/>
    </xf>
    <xf numFmtId="181" fontId="15" fillId="0" borderId="73" xfId="0" applyNumberFormat="1" applyFont="1" applyBorder="1" applyAlignment="1">
      <alignment vertical="center"/>
    </xf>
    <xf numFmtId="181" fontId="15" fillId="0" borderId="19" xfId="0" applyNumberFormat="1" applyFont="1" applyBorder="1" applyAlignment="1">
      <alignment vertical="center"/>
    </xf>
    <xf numFmtId="181" fontId="15" fillId="0" borderId="74" xfId="0" applyNumberFormat="1" applyFont="1" applyBorder="1" applyAlignment="1">
      <alignment vertical="center"/>
    </xf>
    <xf numFmtId="181" fontId="15" fillId="0" borderId="39" xfId="0" applyNumberFormat="1" applyFont="1" applyBorder="1" applyAlignment="1">
      <alignment vertical="center"/>
    </xf>
    <xf numFmtId="184" fontId="16" fillId="0" borderId="69" xfId="0" applyNumberFormat="1" applyFont="1" applyBorder="1" applyAlignment="1">
      <alignment horizontal="center" vertical="center"/>
    </xf>
    <xf numFmtId="184" fontId="16" fillId="0" borderId="28" xfId="0" applyNumberFormat="1" applyFont="1" applyBorder="1" applyAlignment="1">
      <alignment horizontal="center" vertical="center"/>
    </xf>
    <xf numFmtId="184" fontId="16" fillId="0" borderId="39" xfId="0" applyNumberFormat="1" applyFont="1" applyBorder="1" applyAlignment="1">
      <alignment horizontal="center" vertical="center"/>
    </xf>
    <xf numFmtId="184" fontId="16" fillId="0" borderId="75" xfId="0" applyNumberFormat="1" applyFont="1" applyBorder="1" applyAlignment="1">
      <alignment horizontal="center" vertical="center"/>
    </xf>
    <xf numFmtId="184" fontId="16" fillId="0" borderId="76" xfId="0" applyNumberFormat="1" applyFont="1" applyBorder="1" applyAlignment="1">
      <alignment horizontal="center" vertical="center"/>
    </xf>
    <xf numFmtId="181" fontId="18" fillId="0" borderId="72" xfId="0" applyNumberFormat="1" applyFont="1" applyBorder="1" applyAlignment="1">
      <alignment vertical="center"/>
    </xf>
    <xf numFmtId="181" fontId="18" fillId="0" borderId="45" xfId="0" applyNumberFormat="1" applyFont="1" applyBorder="1" applyAlignment="1">
      <alignment vertical="center"/>
    </xf>
    <xf numFmtId="181" fontId="18" fillId="0" borderId="62" xfId="0" applyNumberFormat="1" applyFont="1" applyBorder="1" applyAlignment="1">
      <alignment vertical="center"/>
    </xf>
    <xf numFmtId="181" fontId="18" fillId="0" borderId="33" xfId="0" applyNumberFormat="1" applyFont="1" applyBorder="1" applyAlignment="1">
      <alignment vertical="center"/>
    </xf>
    <xf numFmtId="181" fontId="18" fillId="0" borderId="73" xfId="0" applyNumberFormat="1" applyFont="1" applyBorder="1" applyAlignment="1">
      <alignment vertical="center"/>
    </xf>
    <xf numFmtId="181" fontId="18" fillId="0" borderId="35" xfId="0" applyNumberFormat="1" applyFont="1" applyBorder="1" applyAlignment="1">
      <alignment vertical="center"/>
    </xf>
    <xf numFmtId="181" fontId="18" fillId="0" borderId="74" xfId="0" applyNumberFormat="1" applyFont="1" applyBorder="1" applyAlignment="1">
      <alignment vertical="center"/>
    </xf>
    <xf numFmtId="181" fontId="18" fillId="0" borderId="53" xfId="0" applyNumberFormat="1" applyFont="1" applyBorder="1" applyAlignment="1">
      <alignment vertical="center"/>
    </xf>
    <xf numFmtId="181" fontId="18" fillId="0" borderId="57" xfId="0" applyNumberFormat="1" applyFont="1" applyBorder="1" applyAlignment="1">
      <alignment vertical="center"/>
    </xf>
    <xf numFmtId="181" fontId="18" fillId="0" borderId="77" xfId="0" applyNumberFormat="1" applyFont="1" applyBorder="1" applyAlignment="1">
      <alignment vertical="center"/>
    </xf>
    <xf numFmtId="181" fontId="18" fillId="0" borderId="25" xfId="0" applyNumberFormat="1" applyFont="1" applyBorder="1" applyAlignment="1">
      <alignment vertical="center"/>
    </xf>
    <xf numFmtId="181" fontId="18" fillId="0" borderId="38" xfId="0" applyNumberFormat="1" applyFont="1" applyBorder="1" applyAlignment="1">
      <alignment vertical="center"/>
    </xf>
    <xf numFmtId="0" fontId="15" fillId="0" borderId="0" xfId="61" applyFill="1">
      <alignment/>
      <protection/>
    </xf>
    <xf numFmtId="0" fontId="13" fillId="0" borderId="0" xfId="0" applyFont="1" applyBorder="1" applyAlignment="1">
      <alignment horizontal="left" vertical="center"/>
    </xf>
    <xf numFmtId="0" fontId="12" fillId="0" borderId="0" xfId="0" applyFont="1" applyAlignment="1">
      <alignment horizontal="center"/>
    </xf>
    <xf numFmtId="181" fontId="16" fillId="0" borderId="15" xfId="0" applyNumberFormat="1" applyFont="1" applyFill="1" applyBorder="1" applyAlignment="1">
      <alignment vertical="center"/>
    </xf>
    <xf numFmtId="181" fontId="16" fillId="0" borderId="25" xfId="0" applyNumberFormat="1" applyFont="1" applyFill="1" applyBorder="1" applyAlignment="1">
      <alignment vertical="center"/>
    </xf>
    <xf numFmtId="181" fontId="15" fillId="0" borderId="78" xfId="0" applyNumberFormat="1" applyFont="1" applyBorder="1" applyAlignment="1">
      <alignment vertical="center"/>
    </xf>
    <xf numFmtId="181" fontId="15" fillId="0" borderId="28" xfId="0" applyNumberFormat="1" applyFont="1" applyBorder="1" applyAlignment="1">
      <alignment vertical="center"/>
    </xf>
    <xf numFmtId="181" fontId="15" fillId="0" borderId="30" xfId="0" applyNumberFormat="1" applyFont="1" applyBorder="1" applyAlignment="1">
      <alignment horizontal="right" vertical="center"/>
    </xf>
    <xf numFmtId="181" fontId="15" fillId="0" borderId="79" xfId="0" applyNumberFormat="1" applyFont="1" applyBorder="1" applyAlignment="1">
      <alignment horizontal="right" vertical="center"/>
    </xf>
    <xf numFmtId="181" fontId="15" fillId="0" borderId="76" xfId="0" applyNumberFormat="1" applyFont="1" applyBorder="1" applyAlignment="1">
      <alignment horizontal="right" vertical="center"/>
    </xf>
    <xf numFmtId="38" fontId="0" fillId="0" borderId="0" xfId="49" applyAlignment="1">
      <alignment/>
    </xf>
    <xf numFmtId="181" fontId="32" fillId="0" borderId="0" xfId="0" applyNumberFormat="1" applyFont="1" applyFill="1" applyBorder="1" applyAlignment="1">
      <alignment horizontal="right" vertical="center"/>
    </xf>
    <xf numFmtId="181" fontId="15" fillId="0" borderId="0" xfId="0" applyNumberFormat="1" applyFont="1" applyFill="1" applyBorder="1" applyAlignment="1">
      <alignment horizontal="right" vertical="center"/>
    </xf>
    <xf numFmtId="0" fontId="41" fillId="0" borderId="70" xfId="0" applyFont="1" applyFill="1" applyBorder="1" applyAlignment="1" quotePrefix="1">
      <alignment horizontal="center" vertical="center"/>
    </xf>
    <xf numFmtId="0" fontId="23" fillId="0" borderId="0" xfId="0" applyFont="1" applyFill="1" applyAlignment="1">
      <alignment/>
    </xf>
    <xf numFmtId="0" fontId="25" fillId="0" borderId="0" xfId="0" applyFont="1" applyFill="1" applyAlignment="1">
      <alignment vertical="center"/>
    </xf>
    <xf numFmtId="0" fontId="0" fillId="0" borderId="0" xfId="0" applyFill="1" applyAlignment="1">
      <alignment/>
    </xf>
    <xf numFmtId="0" fontId="13" fillId="0" borderId="47" xfId="0" applyFont="1" applyBorder="1" applyAlignment="1">
      <alignment vertical="center"/>
    </xf>
    <xf numFmtId="187" fontId="9" fillId="0" borderId="0" xfId="0" applyNumberFormat="1" applyFont="1" applyFill="1" applyBorder="1" applyAlignment="1">
      <alignment horizontal="right" vertical="center"/>
    </xf>
    <xf numFmtId="181" fontId="9" fillId="0" borderId="0" xfId="0" applyNumberFormat="1" applyFont="1" applyFill="1" applyBorder="1" applyAlignment="1">
      <alignment horizontal="right" vertical="center"/>
    </xf>
    <xf numFmtId="181" fontId="9" fillId="0" borderId="0" xfId="0" applyNumberFormat="1" applyFont="1" applyFill="1" applyBorder="1" applyAlignment="1">
      <alignment vertical="center"/>
    </xf>
    <xf numFmtId="0" fontId="8" fillId="0" borderId="0" xfId="0" applyFont="1" applyAlignment="1">
      <alignment/>
    </xf>
    <xf numFmtId="0" fontId="26" fillId="0" borderId="0" xfId="0" applyFont="1" applyAlignment="1">
      <alignment/>
    </xf>
    <xf numFmtId="0" fontId="26" fillId="0" borderId="0" xfId="0" applyFont="1" applyBorder="1" applyAlignment="1">
      <alignment horizontal="center"/>
    </xf>
    <xf numFmtId="0" fontId="27" fillId="0" borderId="0" xfId="0" applyFont="1" applyFill="1" applyBorder="1" applyAlignment="1">
      <alignment vertical="center"/>
    </xf>
    <xf numFmtId="0" fontId="8" fillId="0" borderId="0" xfId="0" applyFont="1" applyAlignment="1">
      <alignment/>
    </xf>
    <xf numFmtId="0" fontId="18" fillId="0" borderId="0" xfId="0" applyFont="1" applyFill="1" applyBorder="1" applyAlignment="1">
      <alignment horizontal="center" vertical="top" shrinkToFit="1"/>
    </xf>
    <xf numFmtId="0" fontId="18" fillId="0" borderId="0" xfId="0" applyFont="1" applyFill="1" applyBorder="1" applyAlignment="1">
      <alignment horizontal="center" vertical="center" shrinkToFit="1"/>
    </xf>
    <xf numFmtId="181" fontId="43" fillId="0" borderId="0" xfId="0" applyNumberFormat="1" applyFont="1" applyFill="1" applyBorder="1" applyAlignment="1">
      <alignment horizontal="right" vertical="center"/>
    </xf>
    <xf numFmtId="0" fontId="12" fillId="0" borderId="17" xfId="0" applyFont="1" applyFill="1" applyBorder="1" applyAlignment="1">
      <alignment vertical="center"/>
    </xf>
    <xf numFmtId="0" fontId="0" fillId="0" borderId="0" xfId="0" applyFill="1" applyBorder="1" applyAlignment="1">
      <alignment horizontal="center" vertical="center" shrinkToFit="1"/>
    </xf>
    <xf numFmtId="0" fontId="19" fillId="0" borderId="47" xfId="0" applyFont="1" applyFill="1" applyBorder="1" applyAlignment="1">
      <alignment vertical="center"/>
    </xf>
    <xf numFmtId="0" fontId="18" fillId="0" borderId="0" xfId="0" applyFont="1" applyFill="1" applyBorder="1" applyAlignment="1">
      <alignment horizontal="center" vertical="center"/>
    </xf>
    <xf numFmtId="0" fontId="10" fillId="0" borderId="0" xfId="0" applyFont="1" applyFill="1" applyAlignment="1">
      <alignment vertical="center"/>
    </xf>
    <xf numFmtId="0" fontId="16" fillId="0" borderId="0" xfId="0" applyFont="1" applyFill="1" applyAlignment="1">
      <alignment vertical="center"/>
    </xf>
    <xf numFmtId="0" fontId="12" fillId="0" borderId="0" xfId="0" applyFont="1" applyFill="1" applyAlignment="1">
      <alignment vertical="center"/>
    </xf>
    <xf numFmtId="0" fontId="0" fillId="0" borderId="0" xfId="0" applyFill="1" applyAlignment="1">
      <alignment vertical="center"/>
    </xf>
    <xf numFmtId="0" fontId="8" fillId="0" borderId="0" xfId="0" applyFont="1" applyFill="1" applyAlignment="1">
      <alignment/>
    </xf>
    <xf numFmtId="0" fontId="16" fillId="0" borderId="0" xfId="0" applyFont="1" applyFill="1" applyBorder="1" applyAlignment="1">
      <alignment vertical="center"/>
    </xf>
    <xf numFmtId="0" fontId="16" fillId="0" borderId="0" xfId="0" applyFont="1" applyFill="1" applyBorder="1" applyAlignment="1">
      <alignment horizontal="distributed" vertical="center"/>
    </xf>
    <xf numFmtId="186" fontId="9" fillId="0" borderId="0" xfId="0" applyNumberFormat="1" applyFont="1" applyFill="1" applyBorder="1" applyAlignment="1">
      <alignment horizontal="right" vertical="center"/>
    </xf>
    <xf numFmtId="186" fontId="0" fillId="0" borderId="0" xfId="0" applyNumberFormat="1" applyFill="1" applyBorder="1" applyAlignment="1">
      <alignment horizontal="right" vertical="center"/>
    </xf>
    <xf numFmtId="0" fontId="24" fillId="0" borderId="18" xfId="0" applyFont="1" applyBorder="1" applyAlignment="1">
      <alignment horizontal="center" vertical="center"/>
    </xf>
    <xf numFmtId="0" fontId="24" fillId="0" borderId="19" xfId="0" applyFont="1" applyBorder="1" applyAlignment="1">
      <alignment horizontal="center" vertical="center"/>
    </xf>
    <xf numFmtId="0" fontId="24" fillId="0" borderId="25" xfId="0" applyFont="1" applyBorder="1" applyAlignment="1">
      <alignment horizontal="center" vertical="center" wrapText="1" shrinkToFit="1"/>
    </xf>
    <xf numFmtId="0" fontId="24" fillId="0" borderId="28" xfId="0" applyFont="1" applyBorder="1" applyAlignment="1">
      <alignment horizontal="center" vertical="center"/>
    </xf>
    <xf numFmtId="0" fontId="24" fillId="0" borderId="80" xfId="0" applyFont="1" applyBorder="1" applyAlignment="1">
      <alignment horizontal="center" vertical="center"/>
    </xf>
    <xf numFmtId="0" fontId="24" fillId="0" borderId="39" xfId="0" applyFont="1" applyBorder="1" applyAlignment="1">
      <alignment horizontal="center" vertical="center"/>
    </xf>
    <xf numFmtId="0" fontId="24" fillId="0" borderId="21" xfId="0" applyFont="1" applyBorder="1" applyAlignment="1">
      <alignment/>
    </xf>
    <xf numFmtId="0" fontId="24" fillId="0" borderId="23" xfId="0" applyFont="1" applyBorder="1" applyAlignment="1">
      <alignment/>
    </xf>
    <xf numFmtId="0" fontId="24" fillId="0" borderId="26" xfId="0" applyFont="1" applyBorder="1" applyAlignment="1">
      <alignment horizontal="center" vertical="center"/>
    </xf>
    <xf numFmtId="181" fontId="18" fillId="0" borderId="68" xfId="0" applyNumberFormat="1" applyFont="1" applyBorder="1" applyAlignment="1">
      <alignment vertical="center"/>
    </xf>
    <xf numFmtId="0" fontId="41" fillId="0" borderId="68" xfId="0" applyFont="1" applyFill="1" applyBorder="1" applyAlignment="1" quotePrefix="1">
      <alignment horizontal="center" vertical="center"/>
    </xf>
    <xf numFmtId="0" fontId="48" fillId="0" borderId="0" xfId="0" applyFont="1" applyAlignment="1">
      <alignment/>
    </xf>
    <xf numFmtId="0" fontId="15" fillId="0" borderId="0" xfId="61" applyFont="1" applyFill="1">
      <alignment/>
      <protection/>
    </xf>
    <xf numFmtId="0" fontId="8" fillId="0" borderId="46" xfId="0" applyFont="1" applyFill="1" applyBorder="1" applyAlignment="1">
      <alignment shrinkToFit="1"/>
    </xf>
    <xf numFmtId="0" fontId="23" fillId="0" borderId="0" xfId="0" applyFont="1" applyAlignment="1">
      <alignment horizontal="right"/>
    </xf>
    <xf numFmtId="0" fontId="8" fillId="0" borderId="0" xfId="0" applyFont="1" applyAlignment="1">
      <alignment vertical="center"/>
    </xf>
    <xf numFmtId="0" fontId="42" fillId="0" borderId="0" xfId="0" applyFont="1" applyFill="1" applyBorder="1" applyAlignment="1" quotePrefix="1">
      <alignment vertical="center"/>
    </xf>
    <xf numFmtId="0" fontId="42" fillId="0" borderId="0" xfId="0" applyFont="1" applyFill="1" applyBorder="1" applyAlignment="1">
      <alignment vertical="center"/>
    </xf>
    <xf numFmtId="0" fontId="26" fillId="0" borderId="0" xfId="0" applyFont="1" applyFill="1" applyBorder="1" applyAlignment="1">
      <alignment shrinkToFit="1"/>
    </xf>
    <xf numFmtId="49" fontId="26" fillId="0" borderId="0" xfId="0" applyNumberFormat="1" applyFont="1" applyFill="1" applyBorder="1" applyAlignment="1">
      <alignment shrinkToFit="1"/>
    </xf>
    <xf numFmtId="4" fontId="26" fillId="0" borderId="0" xfId="0" applyNumberFormat="1" applyFont="1" applyFill="1" applyBorder="1" applyAlignment="1">
      <alignment shrinkToFit="1"/>
    </xf>
    <xf numFmtId="181" fontId="9" fillId="0" borderId="0" xfId="0" applyNumberFormat="1" applyFont="1" applyFill="1" applyBorder="1" applyAlignment="1">
      <alignment horizontal="right" vertical="center" wrapText="1" shrinkToFit="1"/>
    </xf>
    <xf numFmtId="0" fontId="19" fillId="0" borderId="0" xfId="0" applyFont="1" applyFill="1" applyBorder="1" applyAlignment="1">
      <alignment vertical="center"/>
    </xf>
    <xf numFmtId="186" fontId="15" fillId="0" borderId="0" xfId="0" applyNumberFormat="1" applyFont="1" applyFill="1" applyBorder="1" applyAlignment="1">
      <alignment vertical="top"/>
    </xf>
    <xf numFmtId="0" fontId="27" fillId="0" borderId="47" xfId="0" applyFont="1" applyFill="1" applyBorder="1" applyAlignment="1">
      <alignment vertical="center"/>
    </xf>
    <xf numFmtId="0" fontId="24" fillId="0" borderId="0" xfId="0" applyFont="1" applyAlignment="1">
      <alignment horizontal="left" vertical="center"/>
    </xf>
    <xf numFmtId="0" fontId="15" fillId="0" borderId="81" xfId="0" applyFont="1" applyFill="1" applyBorder="1" applyAlignment="1">
      <alignment horizontal="center" vertical="center" wrapText="1"/>
    </xf>
    <xf numFmtId="186" fontId="16" fillId="0" borderId="72" xfId="0" applyNumberFormat="1" applyFont="1" applyFill="1" applyBorder="1" applyAlignment="1">
      <alignment vertical="center"/>
    </xf>
    <xf numFmtId="186" fontId="16" fillId="0" borderId="73" xfId="0" applyNumberFormat="1" applyFont="1" applyFill="1" applyBorder="1" applyAlignment="1">
      <alignment vertical="center"/>
    </xf>
    <xf numFmtId="186" fontId="16" fillId="0" borderId="77" xfId="0" applyNumberFormat="1" applyFont="1" applyFill="1" applyBorder="1" applyAlignment="1">
      <alignment vertical="center"/>
    </xf>
    <xf numFmtId="0" fontId="16" fillId="0" borderId="82" xfId="0" applyFont="1" applyFill="1" applyBorder="1" applyAlignment="1">
      <alignment horizontal="center" vertical="center"/>
    </xf>
    <xf numFmtId="181" fontId="16" fillId="0" borderId="83" xfId="0" applyNumberFormat="1" applyFont="1" applyFill="1" applyBorder="1" applyAlignment="1">
      <alignment vertical="center"/>
    </xf>
    <xf numFmtId="0" fontId="0" fillId="0" borderId="11" xfId="0" applyFill="1" applyBorder="1" applyAlignment="1">
      <alignment/>
    </xf>
    <xf numFmtId="0" fontId="49" fillId="0" borderId="0" xfId="0" applyFont="1" applyAlignment="1">
      <alignment vertical="center"/>
    </xf>
    <xf numFmtId="0" fontId="50" fillId="0" borderId="0" xfId="0" applyFont="1" applyAlignment="1">
      <alignment vertical="center"/>
    </xf>
    <xf numFmtId="181" fontId="28" fillId="0" borderId="13" xfId="0" applyNumberFormat="1" applyFont="1" applyBorder="1" applyAlignment="1">
      <alignment vertical="center"/>
    </xf>
    <xf numFmtId="0" fontId="21" fillId="0" borderId="0" xfId="0" applyFont="1" applyBorder="1" applyAlignment="1">
      <alignment horizontal="left" vertical="center"/>
    </xf>
    <xf numFmtId="0" fontId="16" fillId="0" borderId="0" xfId="0" applyFont="1" applyBorder="1" applyAlignment="1">
      <alignment vertical="center"/>
    </xf>
    <xf numFmtId="181" fontId="53" fillId="0" borderId="62" xfId="0" applyNumberFormat="1" applyFont="1" applyBorder="1" applyAlignment="1">
      <alignment vertical="center"/>
    </xf>
    <xf numFmtId="181" fontId="53" fillId="0" borderId="14" xfId="0" applyNumberFormat="1" applyFont="1" applyBorder="1" applyAlignment="1">
      <alignment vertical="center"/>
    </xf>
    <xf numFmtId="181" fontId="53" fillId="0" borderId="29" xfId="0" applyNumberFormat="1" applyFont="1" applyBorder="1" applyAlignment="1">
      <alignment vertical="center"/>
    </xf>
    <xf numFmtId="181" fontId="53" fillId="0" borderId="25" xfId="0" applyNumberFormat="1" applyFont="1" applyBorder="1" applyAlignment="1">
      <alignment vertical="center"/>
    </xf>
    <xf numFmtId="0" fontId="9" fillId="0" borderId="0" xfId="0" applyFont="1" applyAlignment="1">
      <alignment vertical="center"/>
    </xf>
    <xf numFmtId="0" fontId="15" fillId="0" borderId="0" xfId="0" applyFont="1" applyAlignment="1">
      <alignment horizontal="right" vertical="center"/>
    </xf>
    <xf numFmtId="0" fontId="15" fillId="0" borderId="0" xfId="0" applyFont="1" applyAlignment="1">
      <alignment horizontal="right"/>
    </xf>
    <xf numFmtId="0" fontId="12" fillId="0" borderId="0" xfId="0" applyFont="1" applyBorder="1" applyAlignment="1">
      <alignment vertical="center"/>
    </xf>
    <xf numFmtId="0" fontId="19" fillId="0" borderId="47" xfId="0" applyFont="1" applyBorder="1" applyAlignment="1">
      <alignment horizontal="left" vertical="center"/>
    </xf>
    <xf numFmtId="0" fontId="16" fillId="0" borderId="0" xfId="0" applyFont="1" applyAlignment="1">
      <alignment horizontal="center" vertical="center"/>
    </xf>
    <xf numFmtId="184" fontId="16" fillId="0" borderId="84" xfId="0" applyNumberFormat="1" applyFont="1" applyBorder="1" applyAlignment="1">
      <alignment vertical="center"/>
    </xf>
    <xf numFmtId="184" fontId="16" fillId="0" borderId="44" xfId="0" applyNumberFormat="1" applyFont="1" applyBorder="1" applyAlignment="1">
      <alignment vertical="center"/>
    </xf>
    <xf numFmtId="0" fontId="15" fillId="0" borderId="0" xfId="61" applyBorder="1">
      <alignment/>
      <protection/>
    </xf>
    <xf numFmtId="0" fontId="15" fillId="0" borderId="0" xfId="61" applyFill="1" applyBorder="1">
      <alignment/>
      <protection/>
    </xf>
    <xf numFmtId="0" fontId="16" fillId="0" borderId="47" xfId="0" applyFont="1" applyBorder="1" applyAlignment="1">
      <alignment horizontal="right" vertical="center"/>
    </xf>
    <xf numFmtId="0" fontId="16" fillId="0" borderId="71" xfId="0" applyFont="1" applyBorder="1" applyAlignment="1">
      <alignment horizontal="center" vertical="center"/>
    </xf>
    <xf numFmtId="186" fontId="16" fillId="0" borderId="18" xfId="0" applyNumberFormat="1" applyFont="1" applyFill="1" applyBorder="1" applyAlignment="1">
      <alignment horizontal="right" vertical="center"/>
    </xf>
    <xf numFmtId="186" fontId="16" fillId="0" borderId="19" xfId="0" applyNumberFormat="1" applyFont="1" applyFill="1" applyBorder="1" applyAlignment="1">
      <alignment horizontal="right" vertical="center"/>
    </xf>
    <xf numFmtId="0" fontId="16" fillId="0" borderId="0" xfId="0" applyFont="1" applyAlignment="1">
      <alignment horizontal="right"/>
    </xf>
    <xf numFmtId="0" fontId="12" fillId="0" borderId="47" xfId="0" applyFont="1" applyBorder="1" applyAlignment="1">
      <alignment/>
    </xf>
    <xf numFmtId="0" fontId="18" fillId="0" borderId="85" xfId="0" applyFont="1" applyBorder="1" applyAlignment="1">
      <alignment horizontal="center" vertical="center" wrapText="1" shrinkToFit="1"/>
    </xf>
    <xf numFmtId="181" fontId="16" fillId="0" borderId="10" xfId="0" applyNumberFormat="1" applyFont="1" applyBorder="1" applyAlignment="1">
      <alignment vertical="center"/>
    </xf>
    <xf numFmtId="181" fontId="16" fillId="0" borderId="66" xfId="0" applyNumberFormat="1" applyFont="1" applyBorder="1" applyAlignment="1">
      <alignment vertical="center"/>
    </xf>
    <xf numFmtId="181" fontId="16" fillId="0" borderId="85" xfId="0" applyNumberFormat="1" applyFont="1" applyBorder="1" applyAlignment="1">
      <alignment vertical="center"/>
    </xf>
    <xf numFmtId="0" fontId="18" fillId="0" borderId="86" xfId="0" applyFont="1" applyBorder="1" applyAlignment="1">
      <alignment horizontal="center" vertical="center" wrapText="1" shrinkToFit="1"/>
    </xf>
    <xf numFmtId="181" fontId="16" fillId="0" borderId="87" xfId="0" applyNumberFormat="1" applyFont="1" applyBorder="1" applyAlignment="1">
      <alignment vertical="center"/>
    </xf>
    <xf numFmtId="181" fontId="16" fillId="0" borderId="88" xfId="0" applyNumberFormat="1" applyFont="1" applyBorder="1" applyAlignment="1">
      <alignment vertical="center"/>
    </xf>
    <xf numFmtId="181" fontId="16" fillId="0" borderId="86" xfId="0" applyNumberFormat="1" applyFont="1" applyBorder="1" applyAlignment="1">
      <alignment vertical="center"/>
    </xf>
    <xf numFmtId="0" fontId="18" fillId="0" borderId="89" xfId="0" applyFont="1" applyBorder="1" applyAlignment="1">
      <alignment horizontal="center" vertical="center" wrapText="1" shrinkToFit="1"/>
    </xf>
    <xf numFmtId="181" fontId="16" fillId="0" borderId="90" xfId="0" applyNumberFormat="1" applyFont="1" applyBorder="1" applyAlignment="1">
      <alignment vertical="center"/>
    </xf>
    <xf numFmtId="181" fontId="16" fillId="0" borderId="91" xfId="0" applyNumberFormat="1" applyFont="1" applyBorder="1" applyAlignment="1">
      <alignment vertical="center"/>
    </xf>
    <xf numFmtId="181" fontId="16" fillId="0" borderId="89" xfId="0" applyNumberFormat="1" applyFont="1" applyBorder="1" applyAlignment="1">
      <alignment vertical="center"/>
    </xf>
    <xf numFmtId="0" fontId="18" fillId="0" borderId="85" xfId="0" applyFont="1" applyBorder="1" applyAlignment="1">
      <alignment horizontal="center" vertical="center" wrapText="1"/>
    </xf>
    <xf numFmtId="181" fontId="16" fillId="0" borderId="92" xfId="0" applyNumberFormat="1" applyFont="1" applyBorder="1" applyAlignment="1">
      <alignment vertical="center"/>
    </xf>
    <xf numFmtId="181" fontId="16" fillId="0" borderId="48" xfId="0" applyNumberFormat="1" applyFont="1" applyBorder="1" applyAlignment="1">
      <alignment vertical="center"/>
    </xf>
    <xf numFmtId="0" fontId="18" fillId="0" borderId="89" xfId="0" applyFont="1" applyBorder="1" applyAlignment="1">
      <alignment horizontal="center" vertical="center" wrapText="1"/>
    </xf>
    <xf numFmtId="181" fontId="9" fillId="0" borderId="93" xfId="0" applyNumberFormat="1" applyFont="1" applyBorder="1" applyAlignment="1">
      <alignment vertical="center"/>
    </xf>
    <xf numFmtId="181" fontId="9" fillId="0" borderId="87" xfId="0" applyNumberFormat="1" applyFont="1" applyBorder="1" applyAlignment="1">
      <alignment vertical="center"/>
    </xf>
    <xf numFmtId="181" fontId="9" fillId="0" borderId="94" xfId="0" applyNumberFormat="1" applyFont="1" applyBorder="1" applyAlignment="1">
      <alignment vertical="center"/>
    </xf>
    <xf numFmtId="181" fontId="9" fillId="0" borderId="95" xfId="0" applyNumberFormat="1" applyFont="1" applyBorder="1" applyAlignment="1">
      <alignment vertical="center"/>
    </xf>
    <xf numFmtId="0" fontId="18" fillId="0" borderId="71" xfId="0" applyFont="1" applyBorder="1" applyAlignment="1">
      <alignment horizontal="center" vertical="center" wrapText="1" shrinkToFit="1"/>
    </xf>
    <xf numFmtId="181" fontId="9" fillId="0" borderId="46" xfId="0" applyNumberFormat="1" applyFont="1" applyBorder="1" applyAlignment="1">
      <alignment vertical="center"/>
    </xf>
    <xf numFmtId="181" fontId="9" fillId="0" borderId="10" xfId="0" applyNumberFormat="1" applyFont="1" applyBorder="1" applyAlignment="1">
      <alignment vertical="center"/>
    </xf>
    <xf numFmtId="181" fontId="9" fillId="0" borderId="54" xfId="0" applyNumberFormat="1" applyFont="1" applyBorder="1" applyAlignment="1">
      <alignment vertical="center"/>
    </xf>
    <xf numFmtId="181" fontId="9" fillId="0" borderId="47" xfId="0" applyNumberFormat="1" applyFont="1" applyBorder="1" applyAlignment="1">
      <alignment vertical="center"/>
    </xf>
    <xf numFmtId="181" fontId="9" fillId="0" borderId="96" xfId="0" applyNumberFormat="1" applyFont="1" applyBorder="1" applyAlignment="1">
      <alignment vertical="center"/>
    </xf>
    <xf numFmtId="181" fontId="9" fillId="0" borderId="90" xfId="0" applyNumberFormat="1" applyFont="1" applyBorder="1" applyAlignment="1">
      <alignment vertical="center"/>
    </xf>
    <xf numFmtId="181" fontId="9" fillId="0" borderId="97" xfId="0" applyNumberFormat="1" applyFont="1" applyBorder="1" applyAlignment="1">
      <alignment vertical="center"/>
    </xf>
    <xf numFmtId="181" fontId="9" fillId="0" borderId="98" xfId="0" applyNumberFormat="1" applyFont="1" applyBorder="1" applyAlignment="1">
      <alignment vertical="center"/>
    </xf>
    <xf numFmtId="0" fontId="24" fillId="0" borderId="85" xfId="0" applyFont="1" applyBorder="1" applyAlignment="1">
      <alignment horizontal="center" vertical="center" wrapText="1" shrinkToFit="1"/>
    </xf>
    <xf numFmtId="181" fontId="53" fillId="0" borderId="99" xfId="0" applyNumberFormat="1" applyFont="1" applyBorder="1" applyAlignment="1">
      <alignment vertical="center"/>
    </xf>
    <xf numFmtId="181" fontId="53" fillId="0" borderId="66" xfId="0" applyNumberFormat="1" applyFont="1" applyBorder="1" applyAlignment="1">
      <alignment vertical="center"/>
    </xf>
    <xf numFmtId="181" fontId="53" fillId="0" borderId="10" xfId="0" applyNumberFormat="1" applyFont="1" applyBorder="1" applyAlignment="1">
      <alignment vertical="center"/>
    </xf>
    <xf numFmtId="181" fontId="53" fillId="0" borderId="54" xfId="0" applyNumberFormat="1" applyFont="1" applyBorder="1" applyAlignment="1">
      <alignment vertical="center"/>
    </xf>
    <xf numFmtId="181" fontId="53" fillId="0" borderId="71" xfId="0" applyNumberFormat="1" applyFont="1" applyBorder="1" applyAlignment="1">
      <alignment vertical="center"/>
    </xf>
    <xf numFmtId="0" fontId="24" fillId="0" borderId="86" xfId="0" applyFont="1" applyBorder="1" applyAlignment="1">
      <alignment horizontal="center" vertical="center" wrapText="1" shrinkToFit="1"/>
    </xf>
    <xf numFmtId="181" fontId="53" fillId="0" borderId="100" xfId="0" applyNumberFormat="1" applyFont="1" applyBorder="1" applyAlignment="1">
      <alignment vertical="center"/>
    </xf>
    <xf numFmtId="181" fontId="53" fillId="0" borderId="88" xfId="0" applyNumberFormat="1" applyFont="1" applyBorder="1" applyAlignment="1">
      <alignment vertical="center"/>
    </xf>
    <xf numFmtId="181" fontId="53" fillId="0" borderId="87" xfId="0" applyNumberFormat="1" applyFont="1" applyBorder="1" applyAlignment="1">
      <alignment vertical="center"/>
    </xf>
    <xf numFmtId="181" fontId="53" fillId="0" borderId="94" xfId="0" applyNumberFormat="1" applyFont="1" applyBorder="1" applyAlignment="1">
      <alignment vertical="center"/>
    </xf>
    <xf numFmtId="181" fontId="53" fillId="0" borderId="86" xfId="0" applyNumberFormat="1" applyFont="1" applyBorder="1" applyAlignment="1">
      <alignment vertical="center"/>
    </xf>
    <xf numFmtId="0" fontId="24" fillId="0" borderId="89" xfId="0" applyFont="1" applyBorder="1" applyAlignment="1">
      <alignment horizontal="center" vertical="center" wrapText="1" shrinkToFit="1"/>
    </xf>
    <xf numFmtId="181" fontId="53" fillId="0" borderId="101" xfId="0" applyNumberFormat="1" applyFont="1" applyBorder="1" applyAlignment="1">
      <alignment vertical="center"/>
    </xf>
    <xf numFmtId="181" fontId="53" fillId="0" borderId="91" xfId="0" applyNumberFormat="1" applyFont="1" applyBorder="1" applyAlignment="1">
      <alignment vertical="center"/>
    </xf>
    <xf numFmtId="181" fontId="53" fillId="0" borderId="90" xfId="0" applyNumberFormat="1" applyFont="1" applyBorder="1" applyAlignment="1">
      <alignment vertical="center"/>
    </xf>
    <xf numFmtId="181" fontId="53" fillId="0" borderId="97" xfId="0" applyNumberFormat="1" applyFont="1" applyBorder="1" applyAlignment="1">
      <alignment vertical="center"/>
    </xf>
    <xf numFmtId="181" fontId="53" fillId="0" borderId="89" xfId="0" applyNumberFormat="1" applyFont="1" applyBorder="1" applyAlignment="1">
      <alignment vertical="center"/>
    </xf>
    <xf numFmtId="0" fontId="24" fillId="0" borderId="85" xfId="0" applyFont="1" applyBorder="1" applyAlignment="1">
      <alignment horizontal="center" vertical="center" wrapText="1"/>
    </xf>
    <xf numFmtId="181" fontId="53" fillId="0" borderId="51" xfId="0" applyNumberFormat="1" applyFont="1" applyBorder="1" applyAlignment="1">
      <alignment vertical="center"/>
    </xf>
    <xf numFmtId="181" fontId="53" fillId="0" borderId="48" xfId="0" applyNumberFormat="1" applyFont="1" applyBorder="1" applyAlignment="1">
      <alignment vertical="center"/>
    </xf>
    <xf numFmtId="181" fontId="53" fillId="0" borderId="92" xfId="0" applyNumberFormat="1" applyFont="1" applyBorder="1" applyAlignment="1">
      <alignment vertical="center"/>
    </xf>
    <xf numFmtId="181" fontId="53" fillId="0" borderId="85" xfId="0" applyNumberFormat="1" applyFont="1" applyBorder="1" applyAlignment="1">
      <alignment vertical="center"/>
    </xf>
    <xf numFmtId="0" fontId="24" fillId="0" borderId="89" xfId="0" applyFont="1" applyBorder="1" applyAlignment="1">
      <alignment horizontal="center" vertical="center" wrapText="1"/>
    </xf>
    <xf numFmtId="0" fontId="16" fillId="0" borderId="86" xfId="0" applyFont="1" applyBorder="1" applyAlignment="1">
      <alignment horizontal="center" vertical="center"/>
    </xf>
    <xf numFmtId="182" fontId="9" fillId="0" borderId="100" xfId="0" applyNumberFormat="1" applyFont="1" applyBorder="1" applyAlignment="1">
      <alignment vertical="center"/>
    </xf>
    <xf numFmtId="182" fontId="9" fillId="0" borderId="88" xfId="0" applyNumberFormat="1" applyFont="1" applyBorder="1" applyAlignment="1">
      <alignment vertical="center"/>
    </xf>
    <xf numFmtId="182" fontId="9" fillId="0" borderId="94" xfId="0" applyNumberFormat="1" applyFont="1" applyBorder="1" applyAlignment="1">
      <alignment vertical="center"/>
    </xf>
    <xf numFmtId="182" fontId="9" fillId="0" borderId="95" xfId="0" applyNumberFormat="1" applyFont="1" applyBorder="1" applyAlignment="1">
      <alignment vertical="center"/>
    </xf>
    <xf numFmtId="182" fontId="9" fillId="0" borderId="102" xfId="0" applyNumberFormat="1" applyFont="1" applyBorder="1" applyAlignment="1">
      <alignment vertical="center"/>
    </xf>
    <xf numFmtId="0" fontId="16" fillId="0" borderId="103" xfId="0" applyFont="1" applyBorder="1" applyAlignment="1">
      <alignment horizontal="center" vertical="center"/>
    </xf>
    <xf numFmtId="182" fontId="9" fillId="0" borderId="104" xfId="0" applyNumberFormat="1" applyFont="1" applyBorder="1" applyAlignment="1">
      <alignment vertical="center"/>
    </xf>
    <xf numFmtId="182" fontId="9" fillId="0" borderId="105" xfId="0" applyNumberFormat="1" applyFont="1" applyBorder="1" applyAlignment="1">
      <alignment vertical="center"/>
    </xf>
    <xf numFmtId="182" fontId="9" fillId="0" borderId="106" xfId="0" applyNumberFormat="1" applyFont="1" applyBorder="1" applyAlignment="1">
      <alignment vertical="center"/>
    </xf>
    <xf numFmtId="182" fontId="9" fillId="0" borderId="107" xfId="0" applyNumberFormat="1" applyFont="1" applyBorder="1" applyAlignment="1">
      <alignment vertical="center"/>
    </xf>
    <xf numFmtId="182" fontId="9" fillId="0" borderId="108" xfId="0" applyNumberFormat="1" applyFont="1" applyBorder="1" applyAlignment="1">
      <alignment vertical="center"/>
    </xf>
    <xf numFmtId="0" fontId="16" fillId="0" borderId="109" xfId="0" applyFont="1" applyBorder="1" applyAlignment="1">
      <alignment horizontal="center" vertical="center"/>
    </xf>
    <xf numFmtId="182" fontId="9" fillId="0" borderId="110" xfId="0" applyNumberFormat="1" applyFont="1" applyBorder="1" applyAlignment="1">
      <alignment vertical="center"/>
    </xf>
    <xf numFmtId="182" fontId="9" fillId="0" borderId="111" xfId="0" applyNumberFormat="1" applyFont="1" applyBorder="1" applyAlignment="1">
      <alignment vertical="center"/>
    </xf>
    <xf numFmtId="182" fontId="9" fillId="0" borderId="112" xfId="0" applyNumberFormat="1" applyFont="1" applyBorder="1" applyAlignment="1">
      <alignment vertical="center"/>
    </xf>
    <xf numFmtId="182" fontId="9" fillId="0" borderId="113" xfId="0" applyNumberFormat="1" applyFont="1" applyBorder="1" applyAlignment="1">
      <alignment vertical="center"/>
    </xf>
    <xf numFmtId="182" fontId="9" fillId="0" borderId="114" xfId="0" applyNumberFormat="1" applyFont="1" applyBorder="1" applyAlignment="1">
      <alignment vertical="center"/>
    </xf>
    <xf numFmtId="182" fontId="9" fillId="0" borderId="99" xfId="0" applyNumberFormat="1" applyFont="1" applyBorder="1" applyAlignment="1">
      <alignment vertical="center"/>
    </xf>
    <xf numFmtId="182" fontId="9" fillId="0" borderId="66" xfId="0" applyNumberFormat="1" applyFont="1" applyBorder="1" applyAlignment="1">
      <alignment vertical="center"/>
    </xf>
    <xf numFmtId="182" fontId="9" fillId="0" borderId="54" xfId="0" applyNumberFormat="1" applyFont="1" applyBorder="1" applyAlignment="1">
      <alignment vertical="center"/>
    </xf>
    <xf numFmtId="182" fontId="9" fillId="0" borderId="47" xfId="0" applyNumberFormat="1" applyFont="1" applyBorder="1" applyAlignment="1">
      <alignment vertical="center"/>
    </xf>
    <xf numFmtId="182" fontId="9" fillId="0" borderId="17" xfId="0" applyNumberFormat="1" applyFont="1" applyBorder="1" applyAlignment="1">
      <alignment vertical="center"/>
    </xf>
    <xf numFmtId="0" fontId="16" fillId="0" borderId="89" xfId="0" applyFont="1" applyBorder="1" applyAlignment="1">
      <alignment horizontal="center" vertical="center"/>
    </xf>
    <xf numFmtId="182" fontId="9" fillId="0" borderId="101" xfId="0" applyNumberFormat="1" applyFont="1" applyBorder="1" applyAlignment="1">
      <alignment vertical="center"/>
    </xf>
    <xf numFmtId="182" fontId="9" fillId="0" borderId="91" xfId="0" applyNumberFormat="1" applyFont="1" applyBorder="1" applyAlignment="1">
      <alignment vertical="center"/>
    </xf>
    <xf numFmtId="182" fontId="9" fillId="0" borderId="97" xfId="0" applyNumberFormat="1" applyFont="1" applyBorder="1" applyAlignment="1">
      <alignment vertical="center"/>
    </xf>
    <xf numFmtId="182" fontId="9" fillId="0" borderId="98" xfId="0" applyNumberFormat="1" applyFont="1" applyBorder="1" applyAlignment="1">
      <alignment vertical="center"/>
    </xf>
    <xf numFmtId="182" fontId="9" fillId="0" borderId="115" xfId="0" applyNumberFormat="1" applyFont="1" applyBorder="1" applyAlignment="1">
      <alignment vertical="center"/>
    </xf>
    <xf numFmtId="0" fontId="38" fillId="0" borderId="39" xfId="0" applyFont="1" applyBorder="1" applyAlignment="1">
      <alignment horizontal="left" vertical="center" wrapText="1"/>
    </xf>
    <xf numFmtId="0" fontId="15" fillId="0" borderId="46" xfId="0" applyFont="1" applyBorder="1" applyAlignment="1">
      <alignment horizontal="right" vertical="center"/>
    </xf>
    <xf numFmtId="0" fontId="15" fillId="0" borderId="0" xfId="0" applyFont="1" applyBorder="1" applyAlignment="1">
      <alignment horizontal="right" vertical="center"/>
    </xf>
    <xf numFmtId="0" fontId="15" fillId="0" borderId="0" xfId="0" applyFont="1" applyBorder="1" applyAlignment="1">
      <alignment vertical="center"/>
    </xf>
    <xf numFmtId="181" fontId="16" fillId="0" borderId="116" xfId="0" applyNumberFormat="1" applyFont="1" applyFill="1" applyBorder="1" applyAlignment="1">
      <alignment vertical="center"/>
    </xf>
    <xf numFmtId="181" fontId="16" fillId="0" borderId="117" xfId="0" applyNumberFormat="1" applyFont="1" applyFill="1" applyBorder="1" applyAlignment="1">
      <alignment vertical="center"/>
    </xf>
    <xf numFmtId="0" fontId="55" fillId="0" borderId="0" xfId="0" applyFont="1" applyAlignment="1">
      <alignment vertical="center"/>
    </xf>
    <xf numFmtId="184" fontId="16" fillId="0" borderId="67" xfId="0" applyNumberFormat="1" applyFont="1" applyBorder="1" applyAlignment="1">
      <alignment vertical="center"/>
    </xf>
    <xf numFmtId="184" fontId="16" fillId="0" borderId="53" xfId="0" applyNumberFormat="1" applyFont="1" applyBorder="1" applyAlignment="1">
      <alignment vertical="center"/>
    </xf>
    <xf numFmtId="182" fontId="9" fillId="0" borderId="118" xfId="0" applyNumberFormat="1" applyFont="1" applyBorder="1" applyAlignment="1">
      <alignment vertical="center"/>
    </xf>
    <xf numFmtId="182" fontId="9" fillId="0" borderId="119" xfId="0" applyNumberFormat="1" applyFont="1" applyBorder="1" applyAlignment="1">
      <alignment vertical="center"/>
    </xf>
    <xf numFmtId="182" fontId="9" fillId="0" borderId="120" xfId="0" applyNumberFormat="1" applyFont="1" applyBorder="1" applyAlignment="1">
      <alignment vertical="center"/>
    </xf>
    <xf numFmtId="182" fontId="9" fillId="0" borderId="121" xfId="0" applyNumberFormat="1" applyFont="1" applyBorder="1" applyAlignment="1">
      <alignment vertical="center"/>
    </xf>
    <xf numFmtId="181" fontId="53" fillId="0" borderId="89" xfId="0" applyNumberFormat="1" applyFont="1" applyBorder="1" applyAlignment="1">
      <alignment vertical="center" shrinkToFit="1"/>
    </xf>
    <xf numFmtId="181" fontId="16" fillId="0" borderId="89" xfId="0" applyNumberFormat="1" applyFont="1" applyFill="1" applyBorder="1" applyAlignment="1">
      <alignment vertical="center"/>
    </xf>
    <xf numFmtId="181" fontId="9" fillId="0" borderId="98" xfId="0" applyNumberFormat="1" applyFont="1" applyFill="1" applyBorder="1" applyAlignment="1">
      <alignment vertical="center"/>
    </xf>
    <xf numFmtId="181" fontId="9" fillId="0" borderId="122" xfId="0" applyNumberFormat="1" applyFont="1" applyBorder="1" applyAlignment="1">
      <alignment vertical="center"/>
    </xf>
    <xf numFmtId="181" fontId="9" fillId="0" borderId="123" xfId="0" applyNumberFormat="1" applyFont="1" applyBorder="1" applyAlignment="1">
      <alignment vertical="center"/>
    </xf>
    <xf numFmtId="181" fontId="9" fillId="0" borderId="119" xfId="0" applyNumberFormat="1" applyFont="1" applyBorder="1" applyAlignment="1">
      <alignment vertical="center"/>
    </xf>
    <xf numFmtId="181" fontId="9" fillId="0" borderId="120" xfId="0" applyNumberFormat="1" applyFont="1" applyBorder="1" applyAlignment="1">
      <alignment vertical="center"/>
    </xf>
    <xf numFmtId="181" fontId="9" fillId="0" borderId="124" xfId="0" applyNumberFormat="1" applyFont="1" applyBorder="1" applyAlignment="1">
      <alignment vertical="center"/>
    </xf>
    <xf numFmtId="181" fontId="9" fillId="0" borderId="125" xfId="0" applyNumberFormat="1" applyFont="1" applyBorder="1" applyAlignment="1">
      <alignment vertical="center"/>
    </xf>
    <xf numFmtId="181" fontId="9" fillId="0" borderId="126" xfId="0" applyNumberFormat="1" applyFont="1" applyBorder="1" applyAlignment="1">
      <alignment vertical="center"/>
    </xf>
    <xf numFmtId="181" fontId="9" fillId="0" borderId="127" xfId="0" applyNumberFormat="1" applyFont="1" applyBorder="1" applyAlignment="1">
      <alignment vertical="center"/>
    </xf>
    <xf numFmtId="181" fontId="9" fillId="0" borderId="120" xfId="0" applyNumberFormat="1" applyFont="1" applyFill="1" applyBorder="1" applyAlignment="1">
      <alignment vertical="center"/>
    </xf>
    <xf numFmtId="0" fontId="16" fillId="0" borderId="70" xfId="0" applyFont="1" applyBorder="1" applyAlignment="1" quotePrefix="1">
      <alignment horizontal="center" vertical="center"/>
    </xf>
    <xf numFmtId="181" fontId="18" fillId="0" borderId="75" xfId="0" applyNumberFormat="1" applyFont="1" applyBorder="1" applyAlignment="1">
      <alignment vertical="center"/>
    </xf>
    <xf numFmtId="181" fontId="18" fillId="0" borderId="19" xfId="0" applyNumberFormat="1" applyFont="1" applyBorder="1" applyAlignment="1">
      <alignment vertical="center"/>
    </xf>
    <xf numFmtId="181" fontId="18" fillId="0" borderId="26" xfId="0" applyNumberFormat="1" applyFont="1" applyBorder="1" applyAlignment="1">
      <alignment vertical="center"/>
    </xf>
    <xf numFmtId="181" fontId="18" fillId="0" borderId="70" xfId="0" applyNumberFormat="1" applyFont="1" applyBorder="1" applyAlignment="1">
      <alignment vertical="center"/>
    </xf>
    <xf numFmtId="0" fontId="41" fillId="0" borderId="32" xfId="0" applyFont="1" applyFill="1" applyBorder="1" applyAlignment="1" quotePrefix="1">
      <alignment horizontal="center" vertical="center"/>
    </xf>
    <xf numFmtId="181" fontId="16" fillId="0" borderId="43" xfId="0" applyNumberFormat="1" applyFont="1" applyFill="1" applyBorder="1" applyAlignment="1">
      <alignment vertical="center"/>
    </xf>
    <xf numFmtId="181" fontId="16" fillId="0" borderId="20" xfId="0" applyNumberFormat="1" applyFont="1" applyFill="1" applyBorder="1" applyAlignment="1">
      <alignment vertical="center"/>
    </xf>
    <xf numFmtId="182" fontId="75" fillId="0" borderId="62" xfId="0" applyNumberFormat="1" applyFont="1" applyBorder="1" applyAlignment="1">
      <alignment vertical="center"/>
    </xf>
    <xf numFmtId="182" fontId="75" fillId="0" borderId="14" xfId="0" applyNumberFormat="1" applyFont="1" applyBorder="1" applyAlignment="1">
      <alignment vertical="center"/>
    </xf>
    <xf numFmtId="181" fontId="75" fillId="0" borderId="25" xfId="0" applyNumberFormat="1" applyFont="1" applyBorder="1" applyAlignment="1">
      <alignment vertical="center"/>
    </xf>
    <xf numFmtId="183" fontId="75" fillId="0" borderId="14" xfId="0" applyNumberFormat="1" applyFont="1" applyBorder="1" applyAlignment="1">
      <alignment vertical="center"/>
    </xf>
    <xf numFmtId="183" fontId="75" fillId="0" borderId="25" xfId="0" applyNumberFormat="1" applyFont="1" applyBorder="1" applyAlignment="1">
      <alignment vertical="center"/>
    </xf>
    <xf numFmtId="182" fontId="75" fillId="0" borderId="15" xfId="0" applyNumberFormat="1" applyFont="1" applyBorder="1" applyAlignment="1">
      <alignment vertical="center"/>
    </xf>
    <xf numFmtId="184" fontId="0" fillId="0" borderId="0" xfId="0" applyNumberFormat="1" applyFont="1" applyAlignment="1">
      <alignment/>
    </xf>
    <xf numFmtId="0" fontId="74" fillId="0" borderId="0" xfId="0" applyFont="1" applyAlignment="1">
      <alignment vertical="center"/>
    </xf>
    <xf numFmtId="181" fontId="0" fillId="0" borderId="0" xfId="0" applyNumberFormat="1" applyFont="1" applyAlignment="1">
      <alignment/>
    </xf>
    <xf numFmtId="0" fontId="15" fillId="0" borderId="128" xfId="61" applyNumberFormat="1" applyFont="1" applyFill="1" applyBorder="1" applyAlignment="1" applyProtection="1">
      <alignment horizontal="right" vertical="center"/>
      <protection/>
    </xf>
    <xf numFmtId="0" fontId="15" fillId="0" borderId="129" xfId="61" applyFont="1" applyFill="1" applyBorder="1" applyAlignment="1">
      <alignment vertical="center"/>
      <protection/>
    </xf>
    <xf numFmtId="0" fontId="15" fillId="0" borderId="130" xfId="61" applyNumberFormat="1" applyFont="1" applyFill="1" applyBorder="1" applyAlignment="1" applyProtection="1">
      <alignment horizontal="right" vertical="center"/>
      <protection/>
    </xf>
    <xf numFmtId="0" fontId="15" fillId="0" borderId="131" xfId="61" applyFont="1" applyFill="1" applyBorder="1" applyAlignment="1" applyProtection="1">
      <alignment vertical="center"/>
      <protection/>
    </xf>
    <xf numFmtId="0" fontId="15" fillId="0" borderId="132" xfId="61" applyFont="1" applyFill="1" applyBorder="1" applyAlignment="1">
      <alignment vertical="center"/>
      <protection/>
    </xf>
    <xf numFmtId="0" fontId="15" fillId="0" borderId="133" xfId="61" applyFont="1" applyFill="1" applyBorder="1" applyAlignment="1" applyProtection="1">
      <alignment vertical="center"/>
      <protection/>
    </xf>
    <xf numFmtId="0" fontId="15" fillId="0" borderId="134" xfId="61" applyFont="1" applyFill="1" applyBorder="1" applyAlignment="1" applyProtection="1">
      <alignment vertical="center"/>
      <protection/>
    </xf>
    <xf numFmtId="184" fontId="16" fillId="0" borderId="19" xfId="0" applyNumberFormat="1" applyFont="1" applyBorder="1" applyAlignment="1">
      <alignment vertical="center"/>
    </xf>
    <xf numFmtId="0" fontId="0" fillId="33" borderId="0" xfId="0" applyFill="1" applyAlignment="1">
      <alignment/>
    </xf>
    <xf numFmtId="38" fontId="0" fillId="33" borderId="0" xfId="0" applyNumberFormat="1" applyFill="1" applyAlignment="1">
      <alignment/>
    </xf>
    <xf numFmtId="0" fontId="76" fillId="33" borderId="0" xfId="0" applyFont="1" applyFill="1" applyAlignment="1">
      <alignment/>
    </xf>
    <xf numFmtId="0" fontId="77" fillId="33" borderId="0" xfId="0" applyFont="1" applyFill="1" applyAlignment="1">
      <alignment/>
    </xf>
    <xf numFmtId="0" fontId="76" fillId="33" borderId="0" xfId="0" applyFont="1" applyFill="1" applyAlignment="1">
      <alignment shrinkToFit="1"/>
    </xf>
    <xf numFmtId="0" fontId="78" fillId="33" borderId="0" xfId="0" applyFont="1" applyFill="1" applyAlignment="1">
      <alignment vertical="center" textRotation="255"/>
    </xf>
    <xf numFmtId="0" fontId="54" fillId="0" borderId="0" xfId="0" applyFont="1" applyBorder="1" applyAlignment="1">
      <alignment horizontal="left" vertical="center"/>
    </xf>
    <xf numFmtId="49" fontId="15" fillId="0" borderId="132" xfId="61" applyNumberFormat="1" applyFont="1" applyFill="1" applyBorder="1" applyAlignment="1">
      <alignment vertical="center"/>
      <protection/>
    </xf>
    <xf numFmtId="0" fontId="15" fillId="0" borderId="27" xfId="0" applyFont="1" applyBorder="1" applyAlignment="1">
      <alignment horizontal="center" vertical="center" textRotation="180"/>
    </xf>
    <xf numFmtId="0" fontId="16" fillId="0" borderId="68" xfId="0" applyFont="1" applyFill="1" applyBorder="1" applyAlignment="1" quotePrefix="1">
      <alignment horizontal="center" vertical="center"/>
    </xf>
    <xf numFmtId="0" fontId="18" fillId="0" borderId="135" xfId="0" applyFont="1" applyBorder="1" applyAlignment="1">
      <alignment horizontal="center" vertical="center" wrapText="1" shrinkToFit="1"/>
    </xf>
    <xf numFmtId="0" fontId="41" fillId="0" borderId="17" xfId="0" applyFont="1" applyFill="1" applyBorder="1" applyAlignment="1" quotePrefix="1">
      <alignment horizontal="center" vertical="center"/>
    </xf>
    <xf numFmtId="181" fontId="16" fillId="0" borderId="71" xfId="0" applyNumberFormat="1" applyFont="1" applyFill="1" applyBorder="1" applyAlignment="1">
      <alignment vertical="center"/>
    </xf>
    <xf numFmtId="181" fontId="16" fillId="0" borderId="75" xfId="0" applyNumberFormat="1" applyFont="1" applyFill="1" applyBorder="1" applyAlignment="1">
      <alignment vertical="center"/>
    </xf>
    <xf numFmtId="181" fontId="16" fillId="0" borderId="26" xfId="0" applyNumberFormat="1" applyFont="1" applyFill="1" applyBorder="1" applyAlignment="1">
      <alignment vertical="center"/>
    </xf>
    <xf numFmtId="0" fontId="9" fillId="0" borderId="0" xfId="0" applyFont="1" applyBorder="1" applyAlignment="1">
      <alignment vertical="center"/>
    </xf>
    <xf numFmtId="181" fontId="53" fillId="0" borderId="118" xfId="0" applyNumberFormat="1" applyFont="1" applyBorder="1" applyAlignment="1">
      <alignment vertical="center"/>
    </xf>
    <xf numFmtId="181" fontId="53" fillId="0" borderId="119" xfId="0" applyNumberFormat="1" applyFont="1" applyBorder="1" applyAlignment="1">
      <alignment vertical="center"/>
    </xf>
    <xf numFmtId="181" fontId="53" fillId="0" borderId="136" xfId="0" applyNumberFormat="1" applyFont="1" applyBorder="1" applyAlignment="1">
      <alignment vertical="center"/>
    </xf>
    <xf numFmtId="181" fontId="53" fillId="0" borderId="135" xfId="0" applyNumberFormat="1" applyFont="1" applyBorder="1" applyAlignment="1">
      <alignment vertical="center"/>
    </xf>
    <xf numFmtId="0" fontId="79" fillId="0" borderId="0" xfId="0" applyFont="1" applyAlignment="1">
      <alignment/>
    </xf>
    <xf numFmtId="0" fontId="16" fillId="0" borderId="41" xfId="0" applyFont="1" applyFill="1" applyBorder="1" applyAlignment="1" quotePrefix="1">
      <alignment horizontal="center" vertical="center"/>
    </xf>
    <xf numFmtId="184" fontId="16" fillId="0" borderId="22" xfId="0" applyNumberFormat="1" applyFont="1" applyBorder="1" applyAlignment="1">
      <alignment vertical="center"/>
    </xf>
    <xf numFmtId="184" fontId="16" fillId="0" borderId="64" xfId="0" applyNumberFormat="1" applyFont="1" applyBorder="1" applyAlignment="1">
      <alignment vertical="center"/>
    </xf>
    <xf numFmtId="184" fontId="16" fillId="0" borderId="49" xfId="0" applyNumberFormat="1" applyFont="1" applyBorder="1" applyAlignment="1">
      <alignment vertical="center"/>
    </xf>
    <xf numFmtId="0" fontId="16" fillId="0" borderId="32" xfId="0" applyFont="1" applyFill="1" applyBorder="1" applyAlignment="1" quotePrefix="1">
      <alignment horizontal="center" vertical="center"/>
    </xf>
    <xf numFmtId="184" fontId="16" fillId="0" borderId="13" xfId="0" applyNumberFormat="1" applyFont="1" applyBorder="1" applyAlignment="1">
      <alignment vertical="center"/>
    </xf>
    <xf numFmtId="184" fontId="16" fillId="0" borderId="59" xfId="0" applyNumberFormat="1" applyFont="1" applyBorder="1" applyAlignment="1">
      <alignment vertical="center"/>
    </xf>
    <xf numFmtId="184" fontId="16" fillId="0" borderId="52" xfId="0" applyNumberFormat="1" applyFont="1" applyBorder="1" applyAlignment="1">
      <alignment vertical="center"/>
    </xf>
    <xf numFmtId="184" fontId="16" fillId="0" borderId="45" xfId="0" applyNumberFormat="1" applyFont="1" applyBorder="1" applyAlignment="1">
      <alignment vertical="center"/>
    </xf>
    <xf numFmtId="184" fontId="16" fillId="0" borderId="58" xfId="0" applyNumberFormat="1" applyFont="1" applyBorder="1" applyAlignment="1">
      <alignment vertical="center"/>
    </xf>
    <xf numFmtId="184" fontId="16" fillId="0" borderId="24" xfId="0" applyNumberFormat="1" applyFont="1" applyBorder="1" applyAlignment="1">
      <alignment vertical="center"/>
    </xf>
    <xf numFmtId="184" fontId="16" fillId="0" borderId="34" xfId="0" applyNumberFormat="1" applyFont="1" applyBorder="1" applyAlignment="1">
      <alignment vertical="center"/>
    </xf>
    <xf numFmtId="184" fontId="16" fillId="0" borderId="79" xfId="0" applyNumberFormat="1" applyFont="1" applyBorder="1" applyAlignment="1">
      <alignment vertical="center"/>
    </xf>
    <xf numFmtId="0" fontId="10" fillId="0" borderId="0" xfId="0" applyFont="1" applyBorder="1" applyAlignment="1">
      <alignment vertical="center"/>
    </xf>
    <xf numFmtId="184" fontId="16" fillId="0" borderId="64" xfId="0" applyNumberFormat="1" applyFont="1" applyFill="1" applyBorder="1" applyAlignment="1">
      <alignment vertical="center"/>
    </xf>
    <xf numFmtId="0" fontId="80" fillId="0" borderId="19" xfId="0" applyFont="1" applyBorder="1" applyAlignment="1">
      <alignment horizontal="center" vertical="center"/>
    </xf>
    <xf numFmtId="0" fontId="15" fillId="0" borderId="23" xfId="0" applyFont="1" applyBorder="1" applyAlignment="1">
      <alignment horizontal="center" vertical="center"/>
    </xf>
    <xf numFmtId="0" fontId="15" fillId="0" borderId="21" xfId="0" applyFont="1" applyBorder="1" applyAlignment="1">
      <alignment horizontal="center" vertical="center" wrapText="1"/>
    </xf>
    <xf numFmtId="0" fontId="15" fillId="0" borderId="40" xfId="0" applyFont="1" applyFill="1" applyBorder="1" applyAlignment="1">
      <alignment horizontal="center" vertical="center" wrapText="1"/>
    </xf>
    <xf numFmtId="0" fontId="15" fillId="0" borderId="40" xfId="0" applyFont="1" applyBorder="1" applyAlignment="1">
      <alignment horizontal="center" vertical="center" wrapText="1"/>
    </xf>
    <xf numFmtId="0" fontId="16" fillId="0" borderId="0" xfId="0" applyFont="1" applyFill="1" applyBorder="1" applyAlignment="1">
      <alignment horizontal="left" vertical="top"/>
    </xf>
    <xf numFmtId="0" fontId="16" fillId="0" borderId="0" xfId="0" applyFont="1" applyFill="1" applyBorder="1" applyAlignment="1">
      <alignment horizontal="center" vertical="center"/>
    </xf>
    <xf numFmtId="182" fontId="9" fillId="0" borderId="0" xfId="0" applyNumberFormat="1" applyFont="1" applyFill="1" applyBorder="1" applyAlignment="1">
      <alignment horizontal="right" vertical="center"/>
    </xf>
    <xf numFmtId="0" fontId="15" fillId="0" borderId="22" xfId="0" applyFont="1" applyBorder="1" applyAlignment="1">
      <alignment horizontal="center" vertical="center"/>
    </xf>
    <xf numFmtId="0" fontId="12" fillId="0" borderId="41" xfId="0" applyFont="1" applyBorder="1" applyAlignment="1">
      <alignment horizontal="center" vertical="top"/>
    </xf>
    <xf numFmtId="0" fontId="17" fillId="0" borderId="31" xfId="0" applyFont="1" applyBorder="1" applyAlignment="1">
      <alignment horizontal="center" vertical="center"/>
    </xf>
    <xf numFmtId="0" fontId="17" fillId="0" borderId="137" xfId="0" applyFont="1" applyBorder="1" applyAlignment="1">
      <alignment horizontal="left" vertical="center"/>
    </xf>
    <xf numFmtId="0" fontId="24" fillId="0" borderId="21" xfId="0" applyFont="1" applyBorder="1" applyAlignment="1">
      <alignment/>
    </xf>
    <xf numFmtId="0" fontId="24" fillId="0" borderId="80" xfId="0" applyFont="1" applyBorder="1" applyAlignment="1">
      <alignment/>
    </xf>
    <xf numFmtId="0" fontId="24" fillId="0" borderId="23" xfId="0" applyFont="1" applyBorder="1" applyAlignment="1">
      <alignment vertical="center"/>
    </xf>
    <xf numFmtId="0" fontId="12" fillId="0" borderId="0" xfId="0" applyNumberFormat="1" applyFont="1" applyAlignment="1">
      <alignment vertical="center"/>
    </xf>
    <xf numFmtId="0" fontId="16" fillId="0" borderId="0" xfId="0" applyNumberFormat="1" applyFont="1" applyAlignment="1">
      <alignment vertical="center"/>
    </xf>
    <xf numFmtId="0" fontId="10" fillId="0" borderId="0" xfId="0" applyNumberFormat="1" applyFont="1" applyAlignment="1">
      <alignment vertical="center"/>
    </xf>
    <xf numFmtId="0" fontId="121" fillId="0" borderId="0" xfId="0" applyFont="1" applyAlignment="1">
      <alignment vertical="center"/>
    </xf>
    <xf numFmtId="0" fontId="15" fillId="0" borderId="28" xfId="0" applyFont="1" applyBorder="1" applyAlignment="1">
      <alignment horizontal="center" vertical="center"/>
    </xf>
    <xf numFmtId="0" fontId="0" fillId="0" borderId="0" xfId="0" applyFont="1" applyBorder="1" applyAlignment="1">
      <alignment/>
    </xf>
    <xf numFmtId="181" fontId="9" fillId="0" borderId="138" xfId="0" applyNumberFormat="1" applyFont="1" applyBorder="1" applyAlignment="1">
      <alignment vertical="center"/>
    </xf>
    <xf numFmtId="181" fontId="9" fillId="0" borderId="139" xfId="0" applyNumberFormat="1" applyFont="1" applyBorder="1" applyAlignment="1">
      <alignment vertical="center"/>
    </xf>
    <xf numFmtId="181" fontId="9" fillId="0" borderId="140" xfId="0" applyNumberFormat="1" applyFont="1" applyBorder="1" applyAlignment="1">
      <alignment vertical="center"/>
    </xf>
    <xf numFmtId="181" fontId="9" fillId="0" borderId="141" xfId="0" applyNumberFormat="1" applyFont="1" applyBorder="1" applyAlignment="1">
      <alignment vertical="center"/>
    </xf>
    <xf numFmtId="181" fontId="9" fillId="0" borderId="95" xfId="0" applyNumberFormat="1" applyFont="1" applyFill="1" applyBorder="1" applyAlignment="1">
      <alignment vertical="center"/>
    </xf>
    <xf numFmtId="0" fontId="16" fillId="0" borderId="142" xfId="0" applyFont="1" applyBorder="1" applyAlignment="1">
      <alignment vertical="center"/>
    </xf>
    <xf numFmtId="0" fontId="15" fillId="0" borderId="143" xfId="0" applyFont="1" applyBorder="1" applyAlignment="1">
      <alignment horizontal="center" vertical="center"/>
    </xf>
    <xf numFmtId="0" fontId="15" fillId="0" borderId="144" xfId="0" applyFont="1" applyBorder="1" applyAlignment="1">
      <alignment horizontal="center" vertical="center"/>
    </xf>
    <xf numFmtId="0" fontId="15" fillId="0" borderId="28" xfId="0" applyFont="1" applyFill="1" applyBorder="1" applyAlignment="1">
      <alignment horizontal="center" vertical="center"/>
    </xf>
    <xf numFmtId="0" fontId="15" fillId="0" borderId="143" xfId="0" applyFont="1" applyFill="1" applyBorder="1" applyAlignment="1">
      <alignment horizontal="center" vertical="center"/>
    </xf>
    <xf numFmtId="0" fontId="15" fillId="0" borderId="144" xfId="0" applyFont="1" applyFill="1" applyBorder="1" applyAlignment="1">
      <alignment horizontal="center" vertical="center"/>
    </xf>
    <xf numFmtId="0" fontId="15" fillId="0" borderId="75" xfId="0" applyFont="1" applyFill="1" applyBorder="1" applyAlignment="1">
      <alignment horizontal="center" vertical="center"/>
    </xf>
    <xf numFmtId="0" fontId="15" fillId="0" borderId="145" xfId="0" applyFont="1" applyFill="1" applyBorder="1" applyAlignment="1">
      <alignment horizontal="center" vertical="center"/>
    </xf>
    <xf numFmtId="0" fontId="15" fillId="0" borderId="75" xfId="0" applyFont="1" applyBorder="1" applyAlignment="1">
      <alignment horizontal="center" vertical="center"/>
    </xf>
    <xf numFmtId="0" fontId="15" fillId="0" borderId="146" xfId="0" applyFont="1" applyBorder="1" applyAlignment="1">
      <alignment horizontal="center" vertical="center"/>
    </xf>
    <xf numFmtId="0" fontId="15" fillId="0" borderId="76" xfId="0" applyFont="1" applyBorder="1" applyAlignment="1">
      <alignment horizontal="center" vertical="center"/>
    </xf>
    <xf numFmtId="0" fontId="12" fillId="0" borderId="22" xfId="0" applyFont="1" applyBorder="1" applyAlignment="1">
      <alignment horizontal="center" vertical="center"/>
    </xf>
    <xf numFmtId="49" fontId="15" fillId="0" borderId="60" xfId="61" applyNumberFormat="1" applyFont="1" applyFill="1" applyBorder="1" applyAlignment="1">
      <alignment vertical="center"/>
      <protection/>
    </xf>
    <xf numFmtId="0" fontId="15" fillId="0" borderId="147" xfId="61" applyFont="1" applyFill="1" applyBorder="1" applyAlignment="1" applyProtection="1">
      <alignment vertical="center"/>
      <protection/>
    </xf>
    <xf numFmtId="0" fontId="37" fillId="0" borderId="0" xfId="0" applyFont="1" applyAlignment="1">
      <alignment/>
    </xf>
    <xf numFmtId="0" fontId="36" fillId="0" borderId="0" xfId="0" applyFont="1" applyAlignment="1">
      <alignment vertical="top" wrapText="1"/>
    </xf>
    <xf numFmtId="0" fontId="0" fillId="0" borderId="0" xfId="0" applyFont="1" applyAlignment="1">
      <alignment horizontal="left" vertical="center"/>
    </xf>
    <xf numFmtId="186" fontId="16" fillId="0" borderId="67" xfId="0" applyNumberFormat="1" applyFont="1" applyBorder="1" applyAlignment="1">
      <alignment horizontal="right" vertical="center"/>
    </xf>
    <xf numFmtId="186" fontId="16" fillId="0" borderId="67" xfId="0" applyNumberFormat="1" applyFont="1" applyFill="1" applyBorder="1" applyAlignment="1">
      <alignment horizontal="right" vertical="center"/>
    </xf>
    <xf numFmtId="186" fontId="16" fillId="0" borderId="14" xfId="0" applyNumberFormat="1" applyFont="1" applyBorder="1" applyAlignment="1">
      <alignment horizontal="right" vertical="center"/>
    </xf>
    <xf numFmtId="186" fontId="16" fillId="0" borderId="14" xfId="0" applyNumberFormat="1" applyFont="1" applyFill="1" applyBorder="1" applyAlignment="1">
      <alignment horizontal="right" vertical="center"/>
    </xf>
    <xf numFmtId="186" fontId="16" fillId="0" borderId="20" xfId="0" applyNumberFormat="1" applyFont="1" applyFill="1" applyBorder="1" applyAlignment="1">
      <alignment horizontal="right" vertical="center"/>
    </xf>
    <xf numFmtId="186" fontId="16" fillId="0" borderId="29" xfId="0" applyNumberFormat="1" applyFont="1" applyFill="1" applyBorder="1" applyAlignment="1">
      <alignment horizontal="right" vertical="center"/>
    </xf>
    <xf numFmtId="186" fontId="16" fillId="0" borderId="62" xfId="0" applyNumberFormat="1" applyFont="1" applyBorder="1" applyAlignment="1">
      <alignment horizontal="right" vertical="center"/>
    </xf>
    <xf numFmtId="186" fontId="16" fillId="0" borderId="62" xfId="0" applyNumberFormat="1" applyFont="1" applyFill="1" applyBorder="1" applyAlignment="1">
      <alignment horizontal="right" vertical="center"/>
    </xf>
    <xf numFmtId="186" fontId="16" fillId="0" borderId="25" xfId="0" applyNumberFormat="1" applyFont="1" applyBorder="1" applyAlignment="1">
      <alignment horizontal="right" vertical="center"/>
    </xf>
    <xf numFmtId="186" fontId="16" fillId="0" borderId="25" xfId="0" applyNumberFormat="1" applyFont="1" applyFill="1" applyBorder="1" applyAlignment="1">
      <alignment horizontal="right" vertical="center"/>
    </xf>
    <xf numFmtId="186" fontId="16" fillId="0" borderId="26" xfId="0" applyNumberFormat="1" applyFont="1" applyFill="1" applyBorder="1" applyAlignment="1">
      <alignment horizontal="right" vertical="center"/>
    </xf>
    <xf numFmtId="0" fontId="0" fillId="0" borderId="0" xfId="0" applyAlignment="1">
      <alignment horizontal="left" vertical="center"/>
    </xf>
    <xf numFmtId="0" fontId="12" fillId="0" borderId="0" xfId="0" applyFont="1" applyAlignment="1">
      <alignment horizontal="left" vertical="center"/>
    </xf>
    <xf numFmtId="0" fontId="32" fillId="0" borderId="0" xfId="0" applyFont="1" applyAlignment="1">
      <alignment horizontal="left" vertical="center"/>
    </xf>
    <xf numFmtId="0" fontId="12" fillId="0" borderId="0" xfId="0" applyFont="1" applyAlignment="1">
      <alignment horizontal="left" vertical="center" shrinkToFit="1"/>
    </xf>
    <xf numFmtId="0" fontId="46" fillId="0" borderId="0" xfId="0" applyFont="1" applyAlignment="1">
      <alignment horizontal="left" vertical="center"/>
    </xf>
    <xf numFmtId="49" fontId="16" fillId="0" borderId="69" xfId="0" applyNumberFormat="1" applyFont="1" applyFill="1" applyBorder="1" applyAlignment="1">
      <alignment horizontal="right" vertical="center"/>
    </xf>
    <xf numFmtId="49" fontId="16" fillId="0" borderId="19" xfId="0" applyNumberFormat="1" applyFont="1" applyFill="1" applyBorder="1" applyAlignment="1">
      <alignment horizontal="right" vertical="center"/>
    </xf>
    <xf numFmtId="49" fontId="16" fillId="0" borderId="28" xfId="0" applyNumberFormat="1" applyFont="1" applyFill="1" applyBorder="1" applyAlignment="1">
      <alignment horizontal="right" vertical="center"/>
    </xf>
    <xf numFmtId="0" fontId="15" fillId="0" borderId="99" xfId="0" applyFont="1" applyBorder="1" applyAlignment="1">
      <alignment horizontal="center" vertical="center"/>
    </xf>
    <xf numFmtId="0" fontId="15" fillId="0" borderId="52" xfId="0" applyFont="1" applyBorder="1" applyAlignment="1">
      <alignment horizontal="center" vertical="center"/>
    </xf>
    <xf numFmtId="0" fontId="15" fillId="0" borderId="43" xfId="0" applyFont="1" applyBorder="1" applyAlignment="1">
      <alignment horizontal="center" vertical="center"/>
    </xf>
    <xf numFmtId="0" fontId="15" fillId="0" borderId="20" xfId="0" applyFont="1" applyBorder="1" applyAlignment="1">
      <alignment horizontal="center" vertical="center"/>
    </xf>
    <xf numFmtId="0" fontId="15" fillId="0" borderId="46" xfId="0" applyFont="1" applyBorder="1" applyAlignment="1">
      <alignment horizontal="center" vertical="center"/>
    </xf>
    <xf numFmtId="0" fontId="81" fillId="0" borderId="0" xfId="0" applyFont="1" applyAlignment="1">
      <alignment/>
    </xf>
    <xf numFmtId="181" fontId="15" fillId="0" borderId="33" xfId="0" applyNumberFormat="1" applyFont="1" applyBorder="1" applyAlignment="1">
      <alignment vertical="center"/>
    </xf>
    <xf numFmtId="181" fontId="15" fillId="0" borderId="35" xfId="0" applyNumberFormat="1" applyFont="1" applyBorder="1" applyAlignment="1">
      <alignment vertical="center"/>
    </xf>
    <xf numFmtId="181" fontId="15" fillId="0" borderId="57" xfId="0" applyNumberFormat="1" applyFont="1" applyBorder="1" applyAlignment="1">
      <alignment vertical="center"/>
    </xf>
    <xf numFmtId="181" fontId="15" fillId="0" borderId="37" xfId="0" applyNumberFormat="1" applyFont="1" applyBorder="1" applyAlignment="1">
      <alignment vertical="center"/>
    </xf>
    <xf numFmtId="181" fontId="15" fillId="0" borderId="137" xfId="0" applyNumberFormat="1" applyFont="1" applyBorder="1" applyAlignment="1">
      <alignment horizontal="right" vertical="center"/>
    </xf>
    <xf numFmtId="181" fontId="15" fillId="0" borderId="52" xfId="0" applyNumberFormat="1" applyFont="1" applyBorder="1" applyAlignment="1">
      <alignment vertical="center"/>
    </xf>
    <xf numFmtId="181" fontId="15" fillId="0" borderId="64" xfId="0" applyNumberFormat="1" applyFont="1" applyBorder="1" applyAlignment="1">
      <alignment vertical="center"/>
    </xf>
    <xf numFmtId="181" fontId="15" fillId="0" borderId="24" xfId="0" applyNumberFormat="1" applyFont="1" applyBorder="1" applyAlignment="1">
      <alignment horizontal="right" vertical="center"/>
    </xf>
    <xf numFmtId="186" fontId="16" fillId="0" borderId="77" xfId="0" applyNumberFormat="1" applyFont="1" applyBorder="1" applyAlignment="1">
      <alignment horizontal="right" vertical="center"/>
    </xf>
    <xf numFmtId="182" fontId="75" fillId="0" borderId="52" xfId="0" applyNumberFormat="1" applyFont="1" applyBorder="1" applyAlignment="1">
      <alignment vertical="center"/>
    </xf>
    <xf numFmtId="183" fontId="75" fillId="0" borderId="64" xfId="0" applyNumberFormat="1" applyFont="1" applyBorder="1" applyAlignment="1">
      <alignment vertical="center"/>
    </xf>
    <xf numFmtId="183" fontId="75" fillId="0" borderId="59" xfId="0" applyNumberFormat="1" applyFont="1" applyBorder="1" applyAlignment="1">
      <alignment vertical="center"/>
    </xf>
    <xf numFmtId="182" fontId="16" fillId="0" borderId="52" xfId="0" applyNumberFormat="1" applyFont="1" applyBorder="1" applyAlignment="1">
      <alignment vertical="center"/>
    </xf>
    <xf numFmtId="183" fontId="16" fillId="0" borderId="59" xfId="0" applyNumberFormat="1" applyFont="1" applyBorder="1" applyAlignment="1">
      <alignment vertical="center"/>
    </xf>
    <xf numFmtId="182" fontId="75" fillId="0" borderId="45" xfId="0" applyNumberFormat="1" applyFont="1" applyBorder="1" applyAlignment="1">
      <alignment vertical="center"/>
    </xf>
    <xf numFmtId="183" fontId="75" fillId="0" borderId="44" xfId="0" applyNumberFormat="1" applyFont="1" applyBorder="1" applyAlignment="1">
      <alignment vertical="center"/>
    </xf>
    <xf numFmtId="183" fontId="75" fillId="0" borderId="20" xfId="0" applyNumberFormat="1" applyFont="1" applyBorder="1" applyAlignment="1">
      <alignment vertical="center"/>
    </xf>
    <xf numFmtId="182" fontId="16" fillId="0" borderId="45" xfId="0" applyNumberFormat="1" applyFont="1" applyBorder="1" applyAlignment="1">
      <alignment vertical="center"/>
    </xf>
    <xf numFmtId="183" fontId="16" fillId="0" borderId="20" xfId="0" applyNumberFormat="1" applyFont="1" applyBorder="1" applyAlignment="1">
      <alignment vertical="center"/>
    </xf>
    <xf numFmtId="0" fontId="16" fillId="0" borderId="0" xfId="0" applyFont="1" applyFill="1" applyBorder="1" applyAlignment="1">
      <alignment horizontal="center" vertical="center" textRotation="255"/>
    </xf>
    <xf numFmtId="182" fontId="16" fillId="0" borderId="0" xfId="0" applyNumberFormat="1" applyFont="1" applyFill="1" applyBorder="1" applyAlignment="1">
      <alignment horizontal="right" vertical="center"/>
    </xf>
    <xf numFmtId="182" fontId="16" fillId="0" borderId="46" xfId="0" applyNumberFormat="1" applyFont="1" applyFill="1" applyBorder="1" applyAlignment="1">
      <alignment vertical="top"/>
    </xf>
    <xf numFmtId="182" fontId="16" fillId="0" borderId="46" xfId="0" applyNumberFormat="1" applyFont="1" applyFill="1" applyBorder="1" applyAlignment="1">
      <alignment vertical="center"/>
    </xf>
    <xf numFmtId="182" fontId="16" fillId="0" borderId="46" xfId="0" applyNumberFormat="1" applyFont="1" applyFill="1" applyBorder="1" applyAlignment="1">
      <alignment horizontal="right"/>
    </xf>
    <xf numFmtId="186" fontId="16" fillId="0" borderId="0" xfId="0" applyNumberFormat="1" applyFont="1" applyFill="1" applyBorder="1" applyAlignment="1">
      <alignment horizontal="right" vertical="top"/>
    </xf>
    <xf numFmtId="0" fontId="15" fillId="0" borderId="148" xfId="61" applyNumberFormat="1" applyFont="1" applyFill="1" applyBorder="1" applyAlignment="1" applyProtection="1">
      <alignment horizontal="right" vertical="center"/>
      <protection/>
    </xf>
    <xf numFmtId="0" fontId="19" fillId="0" borderId="0" xfId="61" applyFont="1" applyBorder="1" applyAlignment="1">
      <alignment horizontal="left"/>
      <protection/>
    </xf>
    <xf numFmtId="0" fontId="15" fillId="0" borderId="149" xfId="61" applyFont="1" applyFill="1" applyBorder="1" applyAlignment="1">
      <alignment vertical="center"/>
      <protection/>
    </xf>
    <xf numFmtId="0" fontId="15" fillId="0" borderId="133" xfId="0" applyNumberFormat="1" applyFont="1" applyFill="1" applyBorder="1" applyAlignment="1">
      <alignment horizontal="right" vertical="center"/>
    </xf>
    <xf numFmtId="0" fontId="15" fillId="0" borderId="0" xfId="61" applyFont="1" applyBorder="1" applyProtection="1">
      <alignment/>
      <protection/>
    </xf>
    <xf numFmtId="0" fontId="15" fillId="0" borderId="0" xfId="61" applyBorder="1" applyProtection="1">
      <alignment/>
      <protection/>
    </xf>
    <xf numFmtId="0" fontId="15" fillId="0" borderId="0" xfId="61" applyFont="1" applyBorder="1" applyAlignment="1">
      <alignment horizontal="center" vertical="center"/>
      <protection/>
    </xf>
    <xf numFmtId="0" fontId="15" fillId="0" borderId="0" xfId="61" applyBorder="1" applyAlignment="1">
      <alignment horizontal="center" vertical="center"/>
      <protection/>
    </xf>
    <xf numFmtId="0" fontId="15" fillId="0" borderId="0" xfId="61" applyFont="1" applyBorder="1" applyAlignment="1" applyProtection="1">
      <alignment horizontal="right"/>
      <protection/>
    </xf>
    <xf numFmtId="0" fontId="15" fillId="0" borderId="150" xfId="61" applyFont="1" applyBorder="1" applyAlignment="1" applyProtection="1">
      <alignment horizontal="center" vertical="center" shrinkToFit="1"/>
      <protection/>
    </xf>
    <xf numFmtId="0" fontId="15" fillId="0" borderId="150" xfId="61" applyFont="1" applyFill="1" applyBorder="1" applyAlignment="1" applyProtection="1">
      <alignment horizontal="center" vertical="center" shrinkToFit="1"/>
      <protection/>
    </xf>
    <xf numFmtId="0" fontId="15" fillId="0" borderId="150" xfId="61" applyFont="1" applyBorder="1" applyAlignment="1">
      <alignment horizontal="center" vertical="center" shrinkToFit="1"/>
      <protection/>
    </xf>
    <xf numFmtId="0" fontId="15" fillId="0" borderId="151" xfId="61" applyFont="1" applyBorder="1" applyAlignment="1" applyProtection="1">
      <alignment horizontal="center" vertical="center" shrinkToFit="1"/>
      <protection/>
    </xf>
    <xf numFmtId="0" fontId="15" fillId="0" borderId="152" xfId="61" applyFont="1" applyBorder="1" applyAlignment="1" applyProtection="1">
      <alignment horizontal="center" vertical="center" shrinkToFit="1"/>
      <protection/>
    </xf>
    <xf numFmtId="0" fontId="15" fillId="0" borderId="150" xfId="61" applyFont="1" applyFill="1" applyBorder="1" applyAlignment="1">
      <alignment horizontal="center" vertical="center" shrinkToFit="1"/>
      <protection/>
    </xf>
    <xf numFmtId="0" fontId="15" fillId="0" borderId="153" xfId="61" applyFont="1" applyBorder="1" applyAlignment="1" applyProtection="1">
      <alignment horizontal="center" vertical="center" shrinkToFit="1"/>
      <protection/>
    </xf>
    <xf numFmtId="0" fontId="15" fillId="0" borderId="154" xfId="61" applyFont="1" applyBorder="1" applyProtection="1">
      <alignment/>
      <protection/>
    </xf>
    <xf numFmtId="0" fontId="15" fillId="0" borderId="155" xfId="61" applyFont="1" applyBorder="1" applyProtection="1">
      <alignment/>
      <protection/>
    </xf>
    <xf numFmtId="0" fontId="15" fillId="0" borderId="156" xfId="61" applyFont="1" applyBorder="1" applyAlignment="1" applyProtection="1">
      <alignment horizontal="center" vertical="center" shrinkToFit="1"/>
      <protection/>
    </xf>
    <xf numFmtId="0" fontId="15" fillId="0" borderId="156" xfId="61" applyFont="1" applyFill="1" applyBorder="1" applyAlignment="1" applyProtection="1">
      <alignment horizontal="center" vertical="center" shrinkToFit="1"/>
      <protection/>
    </xf>
    <xf numFmtId="0" fontId="15" fillId="0" borderId="156" xfId="61" applyFont="1" applyBorder="1" applyAlignment="1">
      <alignment horizontal="center" vertical="center" shrinkToFit="1"/>
      <protection/>
    </xf>
    <xf numFmtId="0" fontId="15" fillId="0" borderId="157" xfId="61" applyFont="1" applyBorder="1" applyAlignment="1" applyProtection="1">
      <alignment horizontal="center" vertical="center" shrinkToFit="1"/>
      <protection/>
    </xf>
    <xf numFmtId="0" fontId="15" fillId="0" borderId="158" xfId="61" applyFont="1" applyBorder="1" applyAlignment="1" applyProtection="1">
      <alignment horizontal="center" vertical="center" shrinkToFit="1"/>
      <protection/>
    </xf>
    <xf numFmtId="0" fontId="15" fillId="0" borderId="159" xfId="61" applyFont="1" applyBorder="1" applyProtection="1">
      <alignment/>
      <protection/>
    </xf>
    <xf numFmtId="0" fontId="15" fillId="0" borderId="160" xfId="61" applyFont="1" applyBorder="1">
      <alignment/>
      <protection/>
    </xf>
    <xf numFmtId="0" fontId="15" fillId="0" borderId="161" xfId="61" applyFont="1" applyBorder="1" applyAlignment="1" applyProtection="1">
      <alignment horizontal="center"/>
      <protection/>
    </xf>
    <xf numFmtId="0" fontId="15" fillId="0" borderId="0" xfId="61" applyFont="1" applyFill="1" applyBorder="1" applyAlignment="1" applyProtection="1">
      <alignment horizontal="center" vertical="center" shrinkToFit="1"/>
      <protection/>
    </xf>
    <xf numFmtId="0" fontId="15" fillId="0" borderId="162" xfId="61" applyFont="1" applyBorder="1" applyProtection="1">
      <alignment/>
      <protection/>
    </xf>
    <xf numFmtId="0" fontId="15" fillId="0" borderId="163" xfId="61" applyFont="1" applyBorder="1">
      <alignment/>
      <protection/>
    </xf>
    <xf numFmtId="0" fontId="15" fillId="0" borderId="164" xfId="61" applyFont="1" applyBorder="1" applyProtection="1">
      <alignment/>
      <protection/>
    </xf>
    <xf numFmtId="0" fontId="15" fillId="0" borderId="165" xfId="61" applyFont="1" applyBorder="1" applyAlignment="1">
      <alignment horizontal="center" vertical="center" shrinkToFit="1"/>
      <protection/>
    </xf>
    <xf numFmtId="0" fontId="15" fillId="0" borderId="165" xfId="61" applyFont="1" applyBorder="1" applyAlignment="1" applyProtection="1">
      <alignment horizontal="center" vertical="center" shrinkToFit="1"/>
      <protection/>
    </xf>
    <xf numFmtId="0" fontId="15" fillId="0" borderId="165" xfId="61" applyFont="1" applyFill="1" applyBorder="1" applyAlignment="1" applyProtection="1">
      <alignment horizontal="center" vertical="center" shrinkToFit="1"/>
      <protection/>
    </xf>
    <xf numFmtId="0" fontId="15" fillId="0" borderId="166" xfId="61" applyFont="1" applyBorder="1" applyAlignment="1" applyProtection="1">
      <alignment horizontal="center" vertical="center" shrinkToFit="1"/>
      <protection/>
    </xf>
    <xf numFmtId="0" fontId="15" fillId="0" borderId="167" xfId="61" applyFont="1" applyBorder="1" applyAlignment="1" applyProtection="1">
      <alignment horizontal="center" vertical="center" shrinkToFit="1"/>
      <protection/>
    </xf>
    <xf numFmtId="0" fontId="15" fillId="0" borderId="168" xfId="61" applyFont="1" applyBorder="1" applyAlignment="1" applyProtection="1">
      <alignment horizontal="center"/>
      <protection/>
    </xf>
    <xf numFmtId="0" fontId="12" fillId="0" borderId="21" xfId="0" applyFont="1" applyBorder="1" applyAlignment="1">
      <alignment horizontal="right" vertical="center"/>
    </xf>
    <xf numFmtId="0" fontId="14" fillId="0" borderId="0" xfId="0" applyFont="1" applyBorder="1" applyAlignment="1">
      <alignment vertical="center"/>
    </xf>
    <xf numFmtId="0" fontId="10" fillId="0" borderId="0" xfId="0" applyFont="1" applyAlignment="1">
      <alignment horizontal="right" vertical="top"/>
    </xf>
    <xf numFmtId="0" fontId="0" fillId="0" borderId="0" xfId="0" applyBorder="1" applyAlignment="1">
      <alignment horizontal="center"/>
    </xf>
    <xf numFmtId="0" fontId="15" fillId="0" borderId="169" xfId="61" applyNumberFormat="1" applyFont="1" applyFill="1" applyBorder="1" applyAlignment="1" applyProtection="1">
      <alignment horizontal="right" vertical="center"/>
      <protection/>
    </xf>
    <xf numFmtId="49" fontId="15" fillId="0" borderId="170" xfId="61" applyNumberFormat="1" applyFont="1" applyFill="1" applyBorder="1" applyAlignment="1">
      <alignment horizontal="left" vertical="center"/>
      <protection/>
    </xf>
    <xf numFmtId="0" fontId="15" fillId="0" borderId="60" xfId="61" applyFont="1" applyFill="1" applyBorder="1" applyAlignment="1">
      <alignment horizontal="center" vertical="center"/>
      <protection/>
    </xf>
    <xf numFmtId="0" fontId="15" fillId="0" borderId="60" xfId="61" applyFont="1" applyFill="1" applyBorder="1" applyAlignment="1">
      <alignment vertical="center"/>
      <protection/>
    </xf>
    <xf numFmtId="0" fontId="15" fillId="0" borderId="134" xfId="61" applyFont="1" applyFill="1" applyBorder="1" applyAlignment="1" applyProtection="1">
      <alignment vertical="center" wrapText="1"/>
      <protection/>
    </xf>
    <xf numFmtId="49" fontId="15" fillId="0" borderId="60" xfId="61" applyNumberFormat="1" applyFont="1" applyFill="1" applyBorder="1" applyAlignment="1">
      <alignment horizontal="center" vertical="center"/>
      <protection/>
    </xf>
    <xf numFmtId="0" fontId="15" fillId="0" borderId="171" xfId="61" applyFont="1" applyFill="1" applyBorder="1" applyAlignment="1" applyProtection="1">
      <alignment vertical="center" wrapText="1"/>
      <protection/>
    </xf>
    <xf numFmtId="0" fontId="18" fillId="0" borderId="0" xfId="0" applyFont="1" applyAlignment="1">
      <alignment horizontal="right" vertical="top"/>
    </xf>
    <xf numFmtId="0" fontId="15" fillId="0" borderId="58" xfId="0" applyFont="1" applyBorder="1" applyAlignment="1">
      <alignment horizontal="center" vertical="center"/>
    </xf>
    <xf numFmtId="0" fontId="16" fillId="0" borderId="172" xfId="0" applyNumberFormat="1" applyFont="1" applyFill="1" applyBorder="1" applyAlignment="1">
      <alignment vertical="center" shrinkToFit="1"/>
    </xf>
    <xf numFmtId="199" fontId="16" fillId="0" borderId="173" xfId="0" applyNumberFormat="1" applyFont="1" applyFill="1" applyBorder="1" applyAlignment="1">
      <alignment vertical="center" shrinkToFit="1"/>
    </xf>
    <xf numFmtId="0" fontId="16" fillId="0" borderId="174" xfId="0" applyNumberFormat="1" applyFont="1" applyFill="1" applyBorder="1" applyAlignment="1">
      <alignment vertical="center" shrinkToFit="1"/>
    </xf>
    <xf numFmtId="199" fontId="16" fillId="0" borderId="175" xfId="0" applyNumberFormat="1" applyFont="1" applyFill="1" applyBorder="1" applyAlignment="1">
      <alignment vertical="center" shrinkToFit="1"/>
    </xf>
    <xf numFmtId="0" fontId="16" fillId="0" borderId="176" xfId="0" applyNumberFormat="1" applyFont="1" applyFill="1" applyBorder="1" applyAlignment="1">
      <alignment horizontal="right" vertical="center" shrinkToFit="1"/>
    </xf>
    <xf numFmtId="0" fontId="16" fillId="0" borderId="174" xfId="0" applyNumberFormat="1" applyFont="1" applyFill="1" applyBorder="1" applyAlignment="1">
      <alignment horizontal="right" vertical="center" shrinkToFit="1"/>
    </xf>
    <xf numFmtId="199" fontId="16" fillId="0" borderId="177" xfId="0" applyNumberFormat="1" applyFont="1" applyFill="1" applyBorder="1" applyAlignment="1">
      <alignment vertical="center" shrinkToFit="1"/>
    </xf>
    <xf numFmtId="199" fontId="16" fillId="0" borderId="178" xfId="0" applyNumberFormat="1" applyFont="1" applyFill="1" applyBorder="1" applyAlignment="1">
      <alignment vertical="center" shrinkToFit="1"/>
    </xf>
    <xf numFmtId="0" fontId="15" fillId="0" borderId="178" xfId="0" applyFont="1" applyBorder="1" applyAlignment="1">
      <alignment horizontal="center" vertical="center" shrinkToFit="1"/>
    </xf>
    <xf numFmtId="0" fontId="15" fillId="0" borderId="179" xfId="0" applyFont="1" applyBorder="1" applyAlignment="1">
      <alignment horizontal="center" vertical="center" shrinkToFit="1"/>
    </xf>
    <xf numFmtId="0" fontId="15" fillId="0" borderId="180" xfId="0" applyFont="1" applyBorder="1" applyAlignment="1">
      <alignment horizontal="center" vertical="center" shrinkToFit="1"/>
    </xf>
    <xf numFmtId="0" fontId="15" fillId="0" borderId="143" xfId="0" applyFont="1" applyBorder="1" applyAlignment="1">
      <alignment horizontal="center" vertical="center" shrinkToFit="1"/>
    </xf>
    <xf numFmtId="0" fontId="15" fillId="0" borderId="181" xfId="0" applyFont="1" applyBorder="1" applyAlignment="1">
      <alignment horizontal="center" vertical="center" shrinkToFit="1"/>
    </xf>
    <xf numFmtId="0" fontId="15" fillId="0" borderId="182" xfId="0" applyFont="1" applyBorder="1" applyAlignment="1">
      <alignment horizontal="center" vertical="center" shrinkToFit="1"/>
    </xf>
    <xf numFmtId="0" fontId="15" fillId="0" borderId="145" xfId="0" applyFont="1" applyBorder="1" applyAlignment="1">
      <alignment horizontal="center" vertical="center"/>
    </xf>
    <xf numFmtId="0" fontId="122" fillId="0" borderId="0" xfId="0" applyFont="1" applyAlignment="1">
      <alignment/>
    </xf>
    <xf numFmtId="0" fontId="123" fillId="0" borderId="0" xfId="0" applyFont="1" applyAlignment="1">
      <alignment vertical="center"/>
    </xf>
    <xf numFmtId="0" fontId="124" fillId="0" borderId="0" xfId="0" applyFont="1" applyAlignment="1">
      <alignment/>
    </xf>
    <xf numFmtId="0" fontId="5" fillId="0" borderId="0" xfId="0" applyFont="1" applyAlignment="1">
      <alignment horizontal="center"/>
    </xf>
    <xf numFmtId="0" fontId="51" fillId="0" borderId="0" xfId="0" applyFont="1" applyAlignment="1">
      <alignment horizontal="center"/>
    </xf>
    <xf numFmtId="0" fontId="52" fillId="0" borderId="0" xfId="0" applyFont="1" applyAlignment="1">
      <alignment horizontal="center"/>
    </xf>
    <xf numFmtId="0" fontId="8" fillId="0" borderId="0" xfId="0" applyFont="1" applyAlignment="1">
      <alignment horizontal="center"/>
    </xf>
    <xf numFmtId="0" fontId="0" fillId="0" borderId="0" xfId="0" applyFont="1" applyAlignment="1" quotePrefix="1">
      <alignment horizontal="left" vertical="center"/>
    </xf>
    <xf numFmtId="0" fontId="0" fillId="0" borderId="0" xfId="0" applyFont="1" applyAlignment="1">
      <alignment horizontal="left" vertical="center"/>
    </xf>
    <xf numFmtId="0" fontId="0" fillId="0" borderId="0" xfId="0" applyFont="1" applyAlignment="1">
      <alignment horizontal="left" vertical="center" shrinkToFit="1"/>
    </xf>
    <xf numFmtId="0" fontId="0" fillId="0" borderId="0" xfId="0" applyFont="1" applyAlignment="1">
      <alignment horizontal="left" vertical="center" shrinkToFit="1"/>
    </xf>
    <xf numFmtId="0" fontId="12" fillId="0" borderId="0" xfId="0" applyFont="1" applyAlignment="1">
      <alignment horizontal="center" vertical="center"/>
    </xf>
    <xf numFmtId="0" fontId="44" fillId="0" borderId="0" xfId="0" applyFont="1" applyAlignment="1">
      <alignment horizontal="left" vertical="center"/>
    </xf>
    <xf numFmtId="0" fontId="0" fillId="0" borderId="0" xfId="0" applyFont="1" applyAlignment="1" quotePrefix="1">
      <alignment horizontal="left" vertical="center"/>
    </xf>
    <xf numFmtId="0" fontId="44" fillId="0" borderId="0" xfId="0" applyFont="1" applyAlignment="1">
      <alignment horizontal="center" vertical="center"/>
    </xf>
    <xf numFmtId="0" fontId="0" fillId="0" borderId="0" xfId="0" applyFont="1" applyFill="1" applyAlignment="1" quotePrefix="1">
      <alignment horizontal="left" vertical="center"/>
    </xf>
    <xf numFmtId="0" fontId="0" fillId="0" borderId="0" xfId="0" applyFont="1" applyFill="1" applyAlignment="1">
      <alignment horizontal="left" vertical="center"/>
    </xf>
    <xf numFmtId="0" fontId="0" fillId="0" borderId="0" xfId="0" applyFont="1" applyAlignment="1">
      <alignment horizontal="left" vertical="center"/>
    </xf>
    <xf numFmtId="0" fontId="10" fillId="0" borderId="0" xfId="0" applyFont="1" applyAlignment="1">
      <alignment horizontal="center" vertical="center"/>
    </xf>
    <xf numFmtId="0" fontId="11" fillId="0" borderId="0" xfId="0" applyFont="1" applyAlignment="1">
      <alignment horizontal="center"/>
    </xf>
    <xf numFmtId="0" fontId="12" fillId="0" borderId="0" xfId="0" applyFont="1" applyAlignment="1">
      <alignment horizontal="left" vertical="center"/>
    </xf>
    <xf numFmtId="0" fontId="12" fillId="0" borderId="0" xfId="0" applyFont="1" applyAlignment="1">
      <alignment horizontal="left" vertical="center" shrinkToFit="1"/>
    </xf>
    <xf numFmtId="0" fontId="32" fillId="0" borderId="0" xfId="0" applyFont="1" applyAlignment="1">
      <alignment horizontal="left" vertical="center"/>
    </xf>
    <xf numFmtId="0" fontId="46" fillId="0" borderId="0" xfId="0" applyFont="1" applyAlignment="1">
      <alignment horizontal="left" vertical="center"/>
    </xf>
    <xf numFmtId="0" fontId="45" fillId="0" borderId="0" xfId="0" applyFont="1" applyAlignment="1">
      <alignment horizontal="left" vertical="center"/>
    </xf>
    <xf numFmtId="0" fontId="15" fillId="0" borderId="14" xfId="0" applyFont="1" applyBorder="1" applyAlignment="1">
      <alignment horizontal="distributed" vertical="center"/>
    </xf>
    <xf numFmtId="0" fontId="15" fillId="0" borderId="66" xfId="0" applyFont="1" applyBorder="1" applyAlignment="1">
      <alignment horizontal="distributed" vertical="center"/>
    </xf>
    <xf numFmtId="0" fontId="15" fillId="0" borderId="49" xfId="0" applyFont="1" applyBorder="1" applyAlignment="1">
      <alignment horizontal="distributed" vertical="center"/>
    </xf>
    <xf numFmtId="0" fontId="16" fillId="0" borderId="42" xfId="0" applyFont="1" applyBorder="1" applyAlignment="1">
      <alignment horizontal="center" vertical="distributed"/>
    </xf>
    <xf numFmtId="0" fontId="16" fillId="0" borderId="27" xfId="0" applyFont="1" applyBorder="1" applyAlignment="1">
      <alignment horizontal="center" vertical="distributed"/>
    </xf>
    <xf numFmtId="0" fontId="16" fillId="0" borderId="30" xfId="0" applyFont="1" applyBorder="1" applyAlignment="1">
      <alignment horizontal="center" vertical="distributed"/>
    </xf>
    <xf numFmtId="0" fontId="15" fillId="0" borderId="53" xfId="0" applyFont="1" applyBorder="1" applyAlignment="1">
      <alignment horizontal="distributed" vertical="center"/>
    </xf>
    <xf numFmtId="0" fontId="15" fillId="0" borderId="54" xfId="0" applyFont="1" applyBorder="1" applyAlignment="1">
      <alignment horizontal="distributed" vertical="center"/>
    </xf>
    <xf numFmtId="0" fontId="15" fillId="0" borderId="64" xfId="0" applyFont="1" applyBorder="1" applyAlignment="1">
      <alignment horizontal="distributed" vertical="center"/>
    </xf>
    <xf numFmtId="0" fontId="15" fillId="0" borderId="67" xfId="0" applyFont="1" applyBorder="1" applyAlignment="1">
      <alignment horizontal="distributed" vertical="center"/>
    </xf>
    <xf numFmtId="0" fontId="15" fillId="0" borderId="183" xfId="0" applyFont="1" applyBorder="1" applyAlignment="1">
      <alignment horizontal="distributed" vertical="center"/>
    </xf>
    <xf numFmtId="0" fontId="15" fillId="0" borderId="15" xfId="0" applyFont="1" applyBorder="1" applyAlignment="1">
      <alignment horizontal="distributed" vertical="center"/>
    </xf>
    <xf numFmtId="0" fontId="15" fillId="0" borderId="16" xfId="0" applyFont="1" applyBorder="1" applyAlignment="1">
      <alignment horizontal="distributed" vertical="center"/>
    </xf>
    <xf numFmtId="0" fontId="15" fillId="0" borderId="29" xfId="0" applyFont="1" applyBorder="1" applyAlignment="1">
      <alignment horizontal="distributed" vertical="center"/>
    </xf>
    <xf numFmtId="0" fontId="15" fillId="0" borderId="56" xfId="0" applyFont="1" applyBorder="1" applyAlignment="1">
      <alignment horizontal="distributed" vertical="center"/>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64" xfId="0" applyFont="1" applyBorder="1" applyAlignment="1">
      <alignment horizontal="center" vertical="center"/>
    </xf>
    <xf numFmtId="0" fontId="15" fillId="0" borderId="25" xfId="0" applyFont="1" applyBorder="1" applyAlignment="1">
      <alignment horizontal="center" vertical="center"/>
    </xf>
    <xf numFmtId="0" fontId="15" fillId="0" borderId="71" xfId="0" applyFont="1" applyBorder="1" applyAlignment="1">
      <alignment horizontal="center" vertical="center"/>
    </xf>
    <xf numFmtId="0" fontId="15" fillId="0" borderId="59" xfId="0" applyFont="1" applyBorder="1" applyAlignment="1">
      <alignment horizontal="center" vertical="center"/>
    </xf>
    <xf numFmtId="0" fontId="13" fillId="0" borderId="47" xfId="0" applyFont="1" applyBorder="1" applyAlignment="1">
      <alignment vertical="center"/>
    </xf>
    <xf numFmtId="0" fontId="0" fillId="0" borderId="47" xfId="0" applyBorder="1" applyAlignment="1">
      <alignment vertical="center"/>
    </xf>
    <xf numFmtId="0" fontId="15" fillId="0" borderId="25" xfId="0" applyFont="1" applyBorder="1" applyAlignment="1">
      <alignment horizontal="distributed" vertical="center"/>
    </xf>
    <xf numFmtId="0" fontId="15" fillId="0" borderId="71" xfId="0" applyFont="1" applyBorder="1" applyAlignment="1">
      <alignment horizontal="distributed" vertical="center"/>
    </xf>
    <xf numFmtId="0" fontId="15" fillId="0" borderId="59" xfId="0" applyFont="1" applyBorder="1" applyAlignment="1">
      <alignment horizontal="distributed" vertical="center"/>
    </xf>
    <xf numFmtId="0" fontId="12" fillId="0" borderId="40" xfId="0" applyFont="1" applyBorder="1" applyAlignment="1">
      <alignment horizontal="center"/>
    </xf>
    <xf numFmtId="0" fontId="12" fillId="0" borderId="17" xfId="0" applyFont="1" applyBorder="1" applyAlignment="1">
      <alignment horizontal="center"/>
    </xf>
    <xf numFmtId="0" fontId="15" fillId="0" borderId="62" xfId="0" applyFont="1" applyBorder="1" applyAlignment="1">
      <alignment horizontal="center" vertical="center"/>
    </xf>
    <xf numFmtId="0" fontId="15" fillId="0" borderId="99" xfId="0" applyFont="1" applyBorder="1" applyAlignment="1">
      <alignment horizontal="center" vertical="center"/>
    </xf>
    <xf numFmtId="0" fontId="15" fillId="0" borderId="52" xfId="0" applyFont="1" applyBorder="1" applyAlignment="1">
      <alignment horizontal="center" vertical="center"/>
    </xf>
    <xf numFmtId="0" fontId="15" fillId="0" borderId="21" xfId="0" applyFont="1" applyBorder="1" applyAlignment="1">
      <alignment horizontal="center" vertical="center" textRotation="255"/>
    </xf>
    <xf numFmtId="0" fontId="15" fillId="0" borderId="23" xfId="0" applyFont="1" applyBorder="1" applyAlignment="1">
      <alignment horizontal="center" vertical="center" textRotation="255"/>
    </xf>
    <xf numFmtId="0" fontId="15" fillId="0" borderId="29" xfId="0" applyFont="1" applyBorder="1" applyAlignment="1">
      <alignment horizontal="center" vertical="center"/>
    </xf>
    <xf numFmtId="0" fontId="15" fillId="0" borderId="10" xfId="0" applyFont="1" applyBorder="1" applyAlignment="1">
      <alignment horizontal="center" vertical="center"/>
    </xf>
    <xf numFmtId="0" fontId="15" fillId="0" borderId="58" xfId="0" applyFont="1" applyBorder="1" applyAlignment="1">
      <alignment horizontal="center" vertical="center"/>
    </xf>
    <xf numFmtId="0" fontId="15" fillId="0" borderId="65" xfId="0" applyFont="1" applyBorder="1" applyAlignment="1">
      <alignment horizontal="center" vertical="center"/>
    </xf>
    <xf numFmtId="0" fontId="15" fillId="0" borderId="47" xfId="0" applyFont="1" applyBorder="1" applyAlignment="1">
      <alignment horizontal="center" vertical="center"/>
    </xf>
    <xf numFmtId="0" fontId="15" fillId="0" borderId="24" xfId="0" applyFont="1" applyBorder="1" applyAlignment="1">
      <alignment horizontal="center" vertical="center"/>
    </xf>
    <xf numFmtId="0" fontId="15" fillId="0" borderId="42" xfId="0" applyFont="1" applyBorder="1" applyAlignment="1">
      <alignment horizontal="center" vertical="distributed"/>
    </xf>
    <xf numFmtId="0" fontId="15" fillId="0" borderId="27" xfId="0" applyFont="1" applyBorder="1" applyAlignment="1">
      <alignment horizontal="center" vertical="distributed"/>
    </xf>
    <xf numFmtId="0" fontId="15" fillId="0" borderId="30" xfId="0" applyFont="1" applyBorder="1" applyAlignment="1">
      <alignment horizontal="center" vertical="distributed"/>
    </xf>
    <xf numFmtId="0" fontId="15" fillId="0" borderId="46" xfId="0" applyFont="1" applyBorder="1" applyAlignment="1">
      <alignment horizontal="distributed" vertical="center"/>
    </xf>
    <xf numFmtId="0" fontId="15" fillId="0" borderId="0" xfId="0" applyFont="1" applyBorder="1" applyAlignment="1">
      <alignment horizontal="distributed" vertical="center"/>
    </xf>
    <xf numFmtId="0" fontId="0" fillId="0" borderId="29" xfId="0" applyBorder="1" applyAlignment="1">
      <alignment horizontal="distributed" vertical="center"/>
    </xf>
    <xf numFmtId="0" fontId="0" fillId="0" borderId="10" xfId="0" applyBorder="1" applyAlignment="1">
      <alignment horizontal="distributed" vertical="center"/>
    </xf>
    <xf numFmtId="0" fontId="17" fillId="0" borderId="42" xfId="0" applyFont="1" applyBorder="1" applyAlignment="1">
      <alignment horizontal="center" vertical="distributed"/>
    </xf>
    <xf numFmtId="0" fontId="17" fillId="0" borderId="27" xfId="0" applyFont="1" applyBorder="1" applyAlignment="1">
      <alignment horizontal="center" vertical="distributed"/>
    </xf>
    <xf numFmtId="0" fontId="17" fillId="0" borderId="30" xfId="0" applyFont="1" applyBorder="1" applyAlignment="1">
      <alignment horizontal="center" vertical="distributed"/>
    </xf>
    <xf numFmtId="0" fontId="14" fillId="0" borderId="0" xfId="0" applyFont="1" applyAlignment="1">
      <alignment horizontal="center"/>
    </xf>
    <xf numFmtId="0" fontId="14" fillId="0" borderId="0" xfId="0" applyFont="1" applyAlignment="1">
      <alignment horizontal="center" vertical="center"/>
    </xf>
    <xf numFmtId="0" fontId="18" fillId="0" borderId="45" xfId="0" applyFont="1" applyBorder="1" applyAlignment="1">
      <alignment horizontal="center" vertical="center"/>
    </xf>
    <xf numFmtId="0" fontId="18" fillId="0" borderId="62" xfId="0" applyFont="1" applyBorder="1" applyAlignment="1">
      <alignment horizontal="center" vertical="center"/>
    </xf>
    <xf numFmtId="0" fontId="18" fillId="0" borderId="72" xfId="0" applyFont="1" applyBorder="1" applyAlignment="1">
      <alignment horizontal="center" vertical="center"/>
    </xf>
    <xf numFmtId="0" fontId="18" fillId="0" borderId="18" xfId="0" applyFont="1" applyBorder="1" applyAlignment="1">
      <alignment horizontal="center" vertical="center"/>
    </xf>
    <xf numFmtId="0" fontId="16" fillId="0" borderId="0" xfId="0" applyFont="1" applyBorder="1" applyAlignment="1">
      <alignment horizontal="left" vertical="center"/>
    </xf>
    <xf numFmtId="0" fontId="13" fillId="0" borderId="47" xfId="0" applyFont="1" applyBorder="1" applyAlignment="1">
      <alignment horizontal="left" vertical="center" shrinkToFit="1"/>
    </xf>
    <xf numFmtId="0" fontId="18" fillId="0" borderId="184" xfId="0" applyFont="1" applyBorder="1" applyAlignment="1">
      <alignment horizontal="center" vertical="center"/>
    </xf>
    <xf numFmtId="0" fontId="12" fillId="0" borderId="47" xfId="0" applyFont="1" applyBorder="1" applyAlignment="1">
      <alignment horizontal="right" vertical="center"/>
    </xf>
    <xf numFmtId="0" fontId="18" fillId="0" borderId="62" xfId="0" applyFont="1" applyBorder="1" applyAlignment="1" quotePrefix="1">
      <alignment horizontal="center" vertical="center"/>
    </xf>
    <xf numFmtId="0" fontId="18" fillId="0" borderId="184" xfId="0" applyFont="1" applyBorder="1" applyAlignment="1" quotePrefix="1">
      <alignment horizontal="center" vertical="center"/>
    </xf>
    <xf numFmtId="0" fontId="20" fillId="0" borderId="47" xfId="0" applyFont="1" applyBorder="1" applyAlignment="1">
      <alignment horizontal="left" vertical="center"/>
    </xf>
    <xf numFmtId="0" fontId="16" fillId="0" borderId="47" xfId="0" applyFont="1" applyBorder="1" applyAlignment="1">
      <alignment horizontal="right" vertical="center"/>
    </xf>
    <xf numFmtId="0" fontId="18" fillId="0" borderId="45" xfId="0" applyFont="1" applyBorder="1" applyAlignment="1" quotePrefix="1">
      <alignment horizontal="center" vertical="center"/>
    </xf>
    <xf numFmtId="0" fontId="18" fillId="0" borderId="33" xfId="0" applyFont="1" applyBorder="1" applyAlignment="1">
      <alignment horizontal="center" vertical="center"/>
    </xf>
    <xf numFmtId="0" fontId="18" fillId="0" borderId="38" xfId="0" applyFont="1" applyBorder="1" applyAlignment="1">
      <alignment horizontal="center" vertical="center"/>
    </xf>
    <xf numFmtId="0" fontId="18" fillId="0" borderId="35" xfId="0" applyFont="1" applyBorder="1" applyAlignment="1">
      <alignment horizontal="center" vertical="center"/>
    </xf>
    <xf numFmtId="0" fontId="18" fillId="0" borderId="37" xfId="0" applyFont="1" applyBorder="1" applyAlignment="1">
      <alignment horizontal="center" vertical="center"/>
    </xf>
    <xf numFmtId="0" fontId="18" fillId="0" borderId="51" xfId="0" applyFont="1" applyBorder="1" applyAlignment="1" quotePrefix="1">
      <alignment horizontal="center" vertical="center"/>
    </xf>
    <xf numFmtId="0" fontId="24" fillId="0" borderId="67" xfId="0" applyFont="1" applyBorder="1" applyAlignment="1">
      <alignment horizontal="center" vertical="center"/>
    </xf>
    <xf numFmtId="0" fontId="24" fillId="0" borderId="183" xfId="0" applyFont="1" applyBorder="1" applyAlignment="1">
      <alignment horizontal="center" vertical="center"/>
    </xf>
    <xf numFmtId="0" fontId="24" fillId="0" borderId="34" xfId="0" applyFont="1" applyBorder="1" applyAlignment="1">
      <alignment horizontal="center" vertical="center"/>
    </xf>
    <xf numFmtId="0" fontId="24" fillId="0" borderId="0" xfId="0" applyFont="1" applyBorder="1" applyAlignment="1">
      <alignment horizontal="center" vertical="center"/>
    </xf>
    <xf numFmtId="0" fontId="24" fillId="0" borderId="184" xfId="0" applyFont="1" applyBorder="1" applyAlignment="1">
      <alignment horizontal="center" vertical="center"/>
    </xf>
    <xf numFmtId="0" fontId="24" fillId="0" borderId="62" xfId="0" applyFont="1" applyBorder="1" applyAlignment="1">
      <alignment horizontal="center" vertical="center"/>
    </xf>
    <xf numFmtId="0" fontId="24" fillId="0" borderId="185" xfId="0" applyFont="1" applyBorder="1" applyAlignment="1">
      <alignment horizontal="center" vertical="center"/>
    </xf>
    <xf numFmtId="0" fontId="24" fillId="0" borderId="14" xfId="0" applyFont="1" applyBorder="1" applyAlignment="1">
      <alignment horizontal="center" vertical="center"/>
    </xf>
    <xf numFmtId="0" fontId="24" fillId="0" borderId="72" xfId="0" applyFont="1" applyBorder="1" applyAlignment="1">
      <alignment horizontal="center" vertical="center"/>
    </xf>
    <xf numFmtId="0" fontId="24" fillId="0" borderId="18" xfId="0" applyFont="1" applyBorder="1" applyAlignment="1">
      <alignment horizontal="center" vertical="center"/>
    </xf>
    <xf numFmtId="0" fontId="24" fillId="0" borderId="73" xfId="0" applyFont="1" applyBorder="1" applyAlignment="1">
      <alignment horizontal="center" vertical="center"/>
    </xf>
    <xf numFmtId="0" fontId="24" fillId="0" borderId="19" xfId="0" applyFont="1" applyBorder="1" applyAlignment="1">
      <alignment horizontal="center" vertical="center"/>
    </xf>
    <xf numFmtId="0" fontId="9" fillId="0" borderId="47" xfId="0" applyFont="1" applyBorder="1" applyAlignment="1">
      <alignment horizontal="right" vertical="center"/>
    </xf>
    <xf numFmtId="0" fontId="54" fillId="0" borderId="0" xfId="0" applyFont="1" applyBorder="1" applyAlignment="1">
      <alignment horizontal="left" vertical="center"/>
    </xf>
    <xf numFmtId="0" fontId="24" fillId="0" borderId="45" xfId="0" applyFont="1" applyBorder="1" applyAlignment="1">
      <alignment horizontal="center" vertical="center"/>
    </xf>
    <xf numFmtId="0" fontId="24" fillId="0" borderId="13" xfId="0" applyFont="1" applyBorder="1" applyAlignment="1">
      <alignment horizontal="center" vertical="center"/>
    </xf>
    <xf numFmtId="0" fontId="24" fillId="0" borderId="74" xfId="0" applyFont="1" applyBorder="1" applyAlignment="1">
      <alignment horizontal="center" vertical="center" textRotation="255"/>
    </xf>
    <xf numFmtId="0" fontId="24" fillId="0" borderId="27" xfId="0" applyFont="1" applyBorder="1" applyAlignment="1">
      <alignment horizontal="center" vertical="center" textRotation="255"/>
    </xf>
    <xf numFmtId="0" fontId="24" fillId="0" borderId="78" xfId="0" applyFont="1" applyBorder="1" applyAlignment="1">
      <alignment horizontal="center" vertical="center" textRotation="255"/>
    </xf>
    <xf numFmtId="0" fontId="24" fillId="0" borderId="30" xfId="0" applyFont="1" applyBorder="1" applyAlignment="1">
      <alignment horizontal="center" vertical="center" textRotation="255"/>
    </xf>
    <xf numFmtId="0" fontId="24" fillId="0" borderId="42" xfId="0" applyFont="1" applyBorder="1" applyAlignment="1">
      <alignment horizontal="center" vertical="center" textRotation="255"/>
    </xf>
    <xf numFmtId="0" fontId="24" fillId="0" borderId="52" xfId="0" applyFont="1" applyBorder="1" applyAlignment="1">
      <alignment horizontal="right" vertical="top" wrapText="1"/>
    </xf>
    <xf numFmtId="0" fontId="24" fillId="0" borderId="49" xfId="0" applyFont="1" applyBorder="1" applyAlignment="1">
      <alignment horizontal="right" vertical="top"/>
    </xf>
    <xf numFmtId="0" fontId="24" fillId="0" borderId="59" xfId="0" applyFont="1" applyBorder="1" applyAlignment="1">
      <alignment horizontal="right" vertical="top"/>
    </xf>
    <xf numFmtId="0" fontId="14" fillId="0" borderId="47" xfId="0" applyFont="1" applyBorder="1" applyAlignment="1">
      <alignment vertical="center"/>
    </xf>
    <xf numFmtId="0" fontId="16" fillId="0" borderId="48" xfId="0" applyFont="1" applyBorder="1" applyAlignment="1">
      <alignment horizontal="center" vertical="center"/>
    </xf>
    <xf numFmtId="0" fontId="16" fillId="0" borderId="50" xfId="0" applyFont="1" applyBorder="1" applyAlignment="1">
      <alignment horizontal="center" vertical="center"/>
    </xf>
    <xf numFmtId="0" fontId="16" fillId="0" borderId="40" xfId="0" applyFont="1" applyBorder="1" applyAlignment="1">
      <alignment horizontal="center" vertical="center"/>
    </xf>
    <xf numFmtId="0" fontId="16" fillId="0" borderId="41" xfId="0" applyFont="1" applyBorder="1" applyAlignment="1">
      <alignment horizontal="center" vertical="center"/>
    </xf>
    <xf numFmtId="0" fontId="16" fillId="0" borderId="74" xfId="0" applyFont="1" applyBorder="1" applyAlignment="1">
      <alignment horizontal="center" vertical="center" textRotation="255"/>
    </xf>
    <xf numFmtId="0" fontId="16" fillId="0" borderId="27" xfId="0" applyFont="1" applyBorder="1" applyAlignment="1">
      <alignment horizontal="center" vertical="center" textRotation="255"/>
    </xf>
    <xf numFmtId="0" fontId="16" fillId="0" borderId="30" xfId="0" applyFont="1" applyBorder="1" applyAlignment="1">
      <alignment horizontal="center" vertical="center" textRotation="255"/>
    </xf>
    <xf numFmtId="0" fontId="16" fillId="0" borderId="42" xfId="0" applyFont="1" applyBorder="1" applyAlignment="1">
      <alignment horizontal="center" vertical="center" textRotation="255"/>
    </xf>
    <xf numFmtId="0" fontId="16" fillId="0" borderId="78" xfId="0" applyFont="1" applyBorder="1" applyAlignment="1">
      <alignment horizontal="center" vertical="center" textRotation="255"/>
    </xf>
    <xf numFmtId="0" fontId="18" fillId="0" borderId="35" xfId="0" applyFont="1" applyBorder="1" applyAlignment="1" quotePrefix="1">
      <alignment horizontal="center" vertical="center"/>
    </xf>
    <xf numFmtId="0" fontId="18" fillId="0" borderId="186" xfId="0" applyFont="1" applyBorder="1" applyAlignment="1" quotePrefix="1">
      <alignment horizontal="center" vertical="center"/>
    </xf>
    <xf numFmtId="0" fontId="18" fillId="0" borderId="187" xfId="0" applyFont="1" applyBorder="1" applyAlignment="1">
      <alignment horizontal="center" vertical="center"/>
    </xf>
    <xf numFmtId="0" fontId="18" fillId="0" borderId="188" xfId="0" applyFont="1" applyBorder="1" applyAlignment="1" quotePrefix="1">
      <alignment horizontal="center" vertical="center"/>
    </xf>
    <xf numFmtId="0" fontId="0" fillId="0" borderId="189" xfId="0" applyBorder="1" applyAlignment="1">
      <alignment horizontal="center" vertical="center"/>
    </xf>
    <xf numFmtId="0" fontId="18" fillId="0" borderId="190" xfId="0" applyFont="1" applyBorder="1" applyAlignment="1" quotePrefix="1">
      <alignment horizontal="center" vertical="center"/>
    </xf>
    <xf numFmtId="0" fontId="18" fillId="0" borderId="191" xfId="0" applyFont="1" applyBorder="1" applyAlignment="1" quotePrefix="1">
      <alignment horizontal="center" vertical="center"/>
    </xf>
    <xf numFmtId="0" fontId="18" fillId="0" borderId="189" xfId="0" applyFont="1" applyBorder="1" applyAlignment="1" quotePrefix="1">
      <alignment horizontal="center" vertical="center"/>
    </xf>
    <xf numFmtId="0" fontId="18" fillId="0" borderId="192" xfId="0" applyFont="1" applyBorder="1" applyAlignment="1" quotePrefix="1">
      <alignment horizontal="center" vertical="center"/>
    </xf>
    <xf numFmtId="0" fontId="18" fillId="0" borderId="193" xfId="0" applyFont="1" applyBorder="1" applyAlignment="1">
      <alignment horizontal="center" vertical="center"/>
    </xf>
    <xf numFmtId="0" fontId="18" fillId="0" borderId="33" xfId="0" applyFont="1" applyBorder="1" applyAlignment="1" quotePrefix="1">
      <alignment horizontal="center" vertical="center"/>
    </xf>
    <xf numFmtId="0" fontId="15" fillId="0" borderId="0" xfId="0" applyFont="1" applyBorder="1" applyAlignment="1">
      <alignment horizontal="left" vertical="center"/>
    </xf>
    <xf numFmtId="0" fontId="18" fillId="0" borderId="57" xfId="0" applyFont="1" applyBorder="1" applyAlignment="1">
      <alignment horizontal="center" vertical="center"/>
    </xf>
    <xf numFmtId="0" fontId="19" fillId="0" borderId="0" xfId="61" applyFont="1" applyBorder="1" applyAlignment="1">
      <alignment horizontal="left"/>
      <protection/>
    </xf>
    <xf numFmtId="0" fontId="15" fillId="0" borderId="0" xfId="61" applyFont="1" applyBorder="1" applyAlignment="1">
      <alignment horizontal="right" vertical="center"/>
      <protection/>
    </xf>
    <xf numFmtId="0" fontId="15" fillId="0" borderId="194" xfId="61" applyNumberFormat="1" applyFont="1" applyFill="1" applyBorder="1" applyAlignment="1" applyProtection="1">
      <alignment horizontal="right" vertical="center"/>
      <protection/>
    </xf>
    <xf numFmtId="0" fontId="15" fillId="0" borderId="147" xfId="61" applyNumberFormat="1" applyFont="1" applyFill="1" applyBorder="1" applyAlignment="1" applyProtection="1">
      <alignment horizontal="right" vertical="center"/>
      <protection/>
    </xf>
    <xf numFmtId="0" fontId="15" fillId="0" borderId="194" xfId="61" applyFont="1" applyBorder="1" applyAlignment="1" applyProtection="1">
      <alignment horizontal="center" vertical="center"/>
      <protection/>
    </xf>
    <xf numFmtId="0" fontId="15" fillId="0" borderId="147" xfId="61" applyFont="1" applyBorder="1" applyAlignment="1" applyProtection="1">
      <alignment horizontal="center" vertical="center"/>
      <protection/>
    </xf>
    <xf numFmtId="0" fontId="15" fillId="0" borderId="194" xfId="61" applyNumberFormat="1" applyFont="1" applyBorder="1" applyAlignment="1" applyProtection="1">
      <alignment horizontal="right" vertical="center"/>
      <protection/>
    </xf>
    <xf numFmtId="0" fontId="15" fillId="0" borderId="147" xfId="61" applyNumberFormat="1" applyFont="1" applyBorder="1" applyAlignment="1" applyProtection="1">
      <alignment horizontal="right" vertical="center"/>
      <protection/>
    </xf>
    <xf numFmtId="0" fontId="15" fillId="0" borderId="195" xfId="61" applyNumberFormat="1" applyFont="1" applyBorder="1" applyAlignment="1" applyProtection="1">
      <alignment horizontal="right" vertical="center"/>
      <protection/>
    </xf>
    <xf numFmtId="0" fontId="15" fillId="0" borderId="196" xfId="61" applyNumberFormat="1" applyFont="1" applyBorder="1" applyAlignment="1" applyProtection="1">
      <alignment horizontal="right" vertical="center"/>
      <protection/>
    </xf>
    <xf numFmtId="0" fontId="15" fillId="0" borderId="197" xfId="61" applyNumberFormat="1" applyFont="1" applyBorder="1" applyAlignment="1" applyProtection="1">
      <alignment horizontal="right" vertical="center"/>
      <protection locked="0"/>
    </xf>
    <xf numFmtId="0" fontId="15" fillId="0" borderId="198" xfId="61" applyNumberFormat="1" applyFont="1" applyBorder="1" applyAlignment="1" applyProtection="1">
      <alignment horizontal="right" vertical="center"/>
      <protection locked="0"/>
    </xf>
    <xf numFmtId="0" fontId="16" fillId="0" borderId="142" xfId="0" applyFont="1" applyBorder="1" applyAlignment="1">
      <alignment horizontal="left" vertical="center"/>
    </xf>
    <xf numFmtId="0" fontId="19" fillId="0" borderId="0" xfId="0" applyFont="1" applyBorder="1" applyAlignment="1">
      <alignment horizontal="left" vertical="center"/>
    </xf>
    <xf numFmtId="0" fontId="16" fillId="0" borderId="45" xfId="0" applyFont="1" applyBorder="1" applyAlignment="1">
      <alignment horizontal="center" vertical="center"/>
    </xf>
    <xf numFmtId="0" fontId="16" fillId="0" borderId="20" xfId="0" applyFont="1" applyBorder="1" applyAlignment="1">
      <alignment horizontal="center" vertical="center"/>
    </xf>
    <xf numFmtId="0" fontId="16" fillId="0" borderId="62" xfId="0" applyFont="1" applyBorder="1" applyAlignment="1">
      <alignment horizontal="center" vertical="center"/>
    </xf>
    <xf numFmtId="0" fontId="16" fillId="0" borderId="25" xfId="0" applyFont="1" applyBorder="1" applyAlignment="1">
      <alignment horizontal="center" vertical="center"/>
    </xf>
    <xf numFmtId="0" fontId="16" fillId="0" borderId="33" xfId="0" applyFont="1" applyBorder="1" applyAlignment="1">
      <alignment horizontal="center" vertical="center"/>
    </xf>
    <xf numFmtId="0" fontId="16" fillId="0" borderId="38" xfId="0" applyFont="1" applyBorder="1" applyAlignment="1">
      <alignment horizontal="center" vertical="center"/>
    </xf>
    <xf numFmtId="0" fontId="16" fillId="0" borderId="0" xfId="0" applyFont="1" applyAlignment="1">
      <alignment horizontal="right" vertical="center"/>
    </xf>
    <xf numFmtId="0" fontId="16" fillId="0" borderId="72" xfId="0" applyFont="1" applyBorder="1" applyAlignment="1">
      <alignment horizontal="center" vertical="center"/>
    </xf>
    <xf numFmtId="0" fontId="16" fillId="0" borderId="77" xfId="0" applyFont="1" applyBorder="1" applyAlignment="1">
      <alignment horizontal="center" vertical="center"/>
    </xf>
    <xf numFmtId="0" fontId="16" fillId="0" borderId="73" xfId="0" applyFont="1" applyBorder="1" applyAlignment="1">
      <alignment horizontal="center" vertical="center"/>
    </xf>
    <xf numFmtId="0" fontId="16" fillId="0" borderId="74" xfId="0" applyFont="1" applyBorder="1" applyAlignment="1">
      <alignment horizontal="center" vertical="center"/>
    </xf>
    <xf numFmtId="0" fontId="15" fillId="0" borderId="22" xfId="0" applyFont="1" applyBorder="1" applyAlignment="1">
      <alignment horizontal="center" vertical="top"/>
    </xf>
    <xf numFmtId="0" fontId="15" fillId="0" borderId="24" xfId="0" applyFont="1" applyBorder="1" applyAlignment="1">
      <alignment horizontal="center" vertical="top"/>
    </xf>
    <xf numFmtId="0" fontId="16" fillId="0" borderId="31" xfId="0" applyFont="1" applyFill="1" applyBorder="1" applyAlignment="1" quotePrefix="1">
      <alignment horizontal="center" vertical="center"/>
    </xf>
    <xf numFmtId="0" fontId="16" fillId="0" borderId="137" xfId="0" applyFont="1" applyFill="1" applyBorder="1" applyAlignment="1" quotePrefix="1">
      <alignment horizontal="center" vertical="center"/>
    </xf>
    <xf numFmtId="0" fontId="15" fillId="0" borderId="46" xfId="0" applyFont="1" applyBorder="1" applyAlignment="1" quotePrefix="1">
      <alignment horizontal="center" vertical="center"/>
    </xf>
    <xf numFmtId="0" fontId="15" fillId="0" borderId="47" xfId="0" applyFont="1" applyBorder="1" applyAlignment="1" quotePrefix="1">
      <alignment horizontal="center" vertical="center"/>
    </xf>
    <xf numFmtId="0" fontId="14" fillId="0" borderId="47" xfId="0" applyFont="1" applyBorder="1" applyAlignment="1">
      <alignment horizontal="left" vertical="center"/>
    </xf>
    <xf numFmtId="0" fontId="15" fillId="0" borderId="21" xfId="0" applyFont="1" applyBorder="1" applyAlignment="1">
      <alignment horizontal="center" vertical="center"/>
    </xf>
    <xf numFmtId="0" fontId="15" fillId="0" borderId="80" xfId="0" applyFont="1" applyBorder="1" applyAlignment="1">
      <alignment horizontal="center" vertical="center"/>
    </xf>
    <xf numFmtId="0" fontId="15" fillId="0" borderId="23" xfId="0" applyFont="1" applyBorder="1" applyAlignment="1">
      <alignment horizontal="center" vertical="center"/>
    </xf>
    <xf numFmtId="0" fontId="15" fillId="0" borderId="92" xfId="0" applyFont="1" applyBorder="1" applyAlignment="1">
      <alignment horizontal="center" vertical="center"/>
    </xf>
    <xf numFmtId="0" fontId="15" fillId="0" borderId="21" xfId="0" applyFont="1" applyBorder="1" applyAlignment="1">
      <alignment horizontal="center" vertical="center" wrapText="1"/>
    </xf>
    <xf numFmtId="0" fontId="15" fillId="0" borderId="23" xfId="0" applyFont="1" applyBorder="1" applyAlignment="1">
      <alignment horizontal="center" vertical="center" wrapText="1"/>
    </xf>
    <xf numFmtId="0" fontId="16" fillId="0" borderId="48" xfId="0" applyNumberFormat="1" applyFont="1" applyFill="1" applyBorder="1" applyAlignment="1">
      <alignment horizontal="center" vertical="center"/>
    </xf>
    <xf numFmtId="0" fontId="16" fillId="0" borderId="199" xfId="0" applyNumberFormat="1" applyFont="1" applyFill="1" applyBorder="1" applyAlignment="1">
      <alignment horizontal="center" vertical="center"/>
    </xf>
    <xf numFmtId="0" fontId="16" fillId="0" borderId="118" xfId="0" applyNumberFormat="1" applyFont="1" applyFill="1" applyBorder="1" applyAlignment="1">
      <alignment horizontal="center" vertical="center"/>
    </xf>
    <xf numFmtId="0" fontId="16" fillId="0" borderId="49" xfId="0" applyNumberFormat="1" applyFont="1" applyFill="1" applyBorder="1" applyAlignment="1">
      <alignment horizontal="center" vertical="center"/>
    </xf>
    <xf numFmtId="0" fontId="16" fillId="0" borderId="185" xfId="0" applyNumberFormat="1" applyFont="1" applyFill="1" applyBorder="1" applyAlignment="1">
      <alignment horizontal="center" vertical="center"/>
    </xf>
    <xf numFmtId="0" fontId="16" fillId="0" borderId="66" xfId="0" applyNumberFormat="1" applyFont="1" applyFill="1" applyBorder="1" applyAlignment="1">
      <alignment horizontal="center" vertical="center"/>
    </xf>
    <xf numFmtId="0" fontId="16" fillId="0" borderId="14" xfId="0" applyNumberFormat="1" applyFont="1" applyFill="1" applyBorder="1" applyAlignment="1">
      <alignment horizontal="center" vertical="center"/>
    </xf>
    <xf numFmtId="0" fontId="15" fillId="0" borderId="14" xfId="0" applyFont="1" applyBorder="1" applyAlignment="1">
      <alignment horizontal="left" vertical="center"/>
    </xf>
    <xf numFmtId="0" fontId="15" fillId="0" borderId="49" xfId="0" applyFont="1" applyBorder="1" applyAlignment="1">
      <alignment horizontal="left" vertical="center"/>
    </xf>
    <xf numFmtId="0" fontId="16" fillId="0" borderId="123" xfId="0" applyNumberFormat="1" applyFont="1" applyFill="1" applyBorder="1" applyAlignment="1">
      <alignment horizontal="center" vertical="center"/>
    </xf>
    <xf numFmtId="0" fontId="16" fillId="0" borderId="58" xfId="0" applyNumberFormat="1" applyFont="1" applyFill="1" applyBorder="1" applyAlignment="1">
      <alignment horizontal="center" vertical="center"/>
    </xf>
    <xf numFmtId="0" fontId="16" fillId="0" borderId="92" xfId="0" applyNumberFormat="1" applyFont="1" applyFill="1" applyBorder="1" applyAlignment="1">
      <alignment horizontal="center" vertical="center"/>
    </xf>
    <xf numFmtId="0" fontId="16" fillId="0" borderId="139" xfId="0" applyNumberFormat="1" applyFont="1" applyFill="1" applyBorder="1" applyAlignment="1">
      <alignment horizontal="center" vertical="center"/>
    </xf>
    <xf numFmtId="0" fontId="15" fillId="0" borderId="44" xfId="0" applyFont="1" applyBorder="1" applyAlignment="1">
      <alignment horizontal="left" vertical="center"/>
    </xf>
    <xf numFmtId="0" fontId="15" fillId="0" borderId="34" xfId="0" applyFont="1" applyBorder="1" applyAlignment="1">
      <alignment horizontal="left" vertical="center"/>
    </xf>
    <xf numFmtId="0" fontId="16" fillId="0" borderId="172" xfId="0" applyNumberFormat="1" applyFont="1" applyFill="1" applyBorder="1" applyAlignment="1">
      <alignment horizontal="center" vertical="center" shrinkToFit="1"/>
    </xf>
    <xf numFmtId="0" fontId="16" fillId="0" borderId="173" xfId="0" applyNumberFormat="1" applyFont="1" applyFill="1" applyBorder="1" applyAlignment="1">
      <alignment horizontal="center" vertical="center" shrinkToFit="1"/>
    </xf>
    <xf numFmtId="0" fontId="16" fillId="0" borderId="174" xfId="0" applyNumberFormat="1" applyFont="1" applyFill="1" applyBorder="1" applyAlignment="1">
      <alignment horizontal="center" vertical="center" shrinkToFit="1"/>
    </xf>
    <xf numFmtId="0" fontId="16" fillId="0" borderId="177" xfId="0" applyNumberFormat="1" applyFont="1" applyFill="1" applyBorder="1" applyAlignment="1">
      <alignment horizontal="center" vertical="center" shrinkToFit="1"/>
    </xf>
    <xf numFmtId="0" fontId="16" fillId="0" borderId="29" xfId="0" applyNumberFormat="1" applyFont="1" applyFill="1" applyBorder="1" applyAlignment="1">
      <alignment horizontal="center" vertical="center"/>
    </xf>
    <xf numFmtId="0" fontId="16" fillId="0" borderId="56" xfId="0" applyNumberFormat="1" applyFont="1" applyFill="1" applyBorder="1" applyAlignment="1">
      <alignment horizontal="center" vertical="center"/>
    </xf>
    <xf numFmtId="0" fontId="16" fillId="0" borderId="200" xfId="0" applyNumberFormat="1" applyFont="1" applyFill="1" applyBorder="1" applyAlignment="1">
      <alignment horizontal="center" vertical="center"/>
    </xf>
    <xf numFmtId="0" fontId="16" fillId="0" borderId="201" xfId="0" applyNumberFormat="1" applyFont="1" applyFill="1" applyBorder="1" applyAlignment="1">
      <alignment horizontal="center" vertical="center"/>
    </xf>
    <xf numFmtId="0" fontId="16" fillId="0" borderId="202" xfId="0" applyNumberFormat="1" applyFont="1" applyFill="1" applyBorder="1" applyAlignment="1">
      <alignment horizontal="center" vertical="center"/>
    </xf>
    <xf numFmtId="0" fontId="16" fillId="0" borderId="145" xfId="0" applyNumberFormat="1" applyFont="1" applyFill="1" applyBorder="1" applyAlignment="1">
      <alignment horizontal="center" vertical="center"/>
    </xf>
    <xf numFmtId="0" fontId="16" fillId="0" borderId="203" xfId="0" applyNumberFormat="1" applyFont="1" applyFill="1" applyBorder="1" applyAlignment="1">
      <alignment horizontal="center" vertical="center" shrinkToFit="1"/>
    </xf>
    <xf numFmtId="0" fontId="16" fillId="0" borderId="204" xfId="0" applyNumberFormat="1" applyFont="1" applyFill="1" applyBorder="1" applyAlignment="1">
      <alignment horizontal="center" vertical="center" shrinkToFit="1"/>
    </xf>
    <xf numFmtId="0" fontId="16" fillId="0" borderId="205" xfId="0" applyNumberFormat="1" applyFont="1" applyFill="1" applyBorder="1" applyAlignment="1">
      <alignment horizontal="center" vertical="center" shrinkToFit="1"/>
    </xf>
    <xf numFmtId="0" fontId="16" fillId="0" borderId="206" xfId="0" applyNumberFormat="1" applyFont="1" applyFill="1" applyBorder="1" applyAlignment="1">
      <alignment horizontal="center" vertical="center" shrinkToFit="1"/>
    </xf>
    <xf numFmtId="0" fontId="16" fillId="0" borderId="207" xfId="0" applyNumberFormat="1" applyFont="1" applyFill="1" applyBorder="1" applyAlignment="1">
      <alignment horizontal="center" vertical="center"/>
    </xf>
    <xf numFmtId="0" fontId="16" fillId="0" borderId="208" xfId="0" applyNumberFormat="1" applyFont="1" applyFill="1" applyBorder="1" applyAlignment="1">
      <alignment horizontal="center" vertical="center"/>
    </xf>
    <xf numFmtId="0" fontId="16" fillId="0" borderId="209" xfId="0" applyNumberFormat="1" applyFont="1" applyFill="1" applyBorder="1" applyAlignment="1">
      <alignment horizontal="center" vertical="center"/>
    </xf>
    <xf numFmtId="0" fontId="16" fillId="0" borderId="210" xfId="0" applyNumberFormat="1" applyFont="1" applyFill="1" applyBorder="1" applyAlignment="1">
      <alignment horizontal="center" vertical="center"/>
    </xf>
    <xf numFmtId="0" fontId="16" fillId="0" borderId="211" xfId="0" applyNumberFormat="1" applyFont="1" applyFill="1" applyBorder="1" applyAlignment="1">
      <alignment horizontal="center" vertical="center"/>
    </xf>
    <xf numFmtId="0" fontId="15" fillId="0" borderId="25" xfId="0" applyFont="1" applyBorder="1" applyAlignment="1">
      <alignment horizontal="left" vertical="center"/>
    </xf>
    <xf numFmtId="0" fontId="15" fillId="0" borderId="59" xfId="0" applyFont="1" applyBorder="1" applyAlignment="1">
      <alignment horizontal="left" vertical="center"/>
    </xf>
    <xf numFmtId="0" fontId="16" fillId="0" borderId="85" xfId="0" applyNumberFormat="1" applyFont="1" applyFill="1" applyBorder="1" applyAlignment="1">
      <alignment horizontal="center" vertical="center"/>
    </xf>
    <xf numFmtId="0" fontId="16" fillId="0" borderId="212" xfId="0" applyNumberFormat="1" applyFont="1" applyFill="1" applyBorder="1" applyAlignment="1">
      <alignment horizontal="center" vertical="center"/>
    </xf>
    <xf numFmtId="0" fontId="16" fillId="0" borderId="135" xfId="0" applyNumberFormat="1" applyFont="1" applyFill="1" applyBorder="1" applyAlignment="1">
      <alignment horizontal="center" vertical="center"/>
    </xf>
    <xf numFmtId="0" fontId="16" fillId="0" borderId="213" xfId="0" applyNumberFormat="1" applyFont="1" applyFill="1" applyBorder="1" applyAlignment="1">
      <alignment horizontal="center" vertical="center"/>
    </xf>
    <xf numFmtId="0" fontId="16" fillId="0" borderId="25" xfId="0" applyNumberFormat="1" applyFont="1" applyFill="1" applyBorder="1" applyAlignment="1">
      <alignment horizontal="center" vertical="center"/>
    </xf>
    <xf numFmtId="0" fontId="15" fillId="0" borderId="43" xfId="0" applyFont="1" applyBorder="1" applyAlignment="1">
      <alignment horizontal="left" vertical="center"/>
    </xf>
    <xf numFmtId="0" fontId="16" fillId="0" borderId="172" xfId="0" applyNumberFormat="1" applyFont="1" applyFill="1" applyBorder="1" applyAlignment="1">
      <alignment horizontal="center" vertical="center"/>
    </xf>
    <xf numFmtId="0" fontId="16" fillId="0" borderId="173" xfId="0" applyNumberFormat="1" applyFont="1" applyFill="1" applyBorder="1" applyAlignment="1">
      <alignment horizontal="center" vertical="center"/>
    </xf>
    <xf numFmtId="0" fontId="16" fillId="0" borderId="214" xfId="0" applyNumberFormat="1" applyFont="1" applyFill="1" applyBorder="1" applyAlignment="1">
      <alignment horizontal="center" vertical="center"/>
    </xf>
    <xf numFmtId="0" fontId="16" fillId="0" borderId="202" xfId="0" applyNumberFormat="1" applyFont="1" applyFill="1" applyBorder="1" applyAlignment="1">
      <alignment horizontal="center" vertical="center" shrinkToFit="1"/>
    </xf>
    <xf numFmtId="0" fontId="16" fillId="0" borderId="215" xfId="0" applyNumberFormat="1" applyFont="1" applyFill="1" applyBorder="1" applyAlignment="1">
      <alignment horizontal="center" vertical="center" shrinkToFit="1"/>
    </xf>
    <xf numFmtId="0" fontId="16" fillId="0" borderId="216" xfId="0" applyNumberFormat="1" applyFont="1" applyFill="1" applyBorder="1" applyAlignment="1">
      <alignment horizontal="center" vertical="center"/>
    </xf>
    <xf numFmtId="0" fontId="16" fillId="0" borderId="217" xfId="0" applyNumberFormat="1" applyFont="1" applyFill="1" applyBorder="1" applyAlignment="1">
      <alignment horizontal="center" vertical="center"/>
    </xf>
    <xf numFmtId="0" fontId="16" fillId="0" borderId="218" xfId="0" applyNumberFormat="1" applyFont="1" applyFill="1" applyBorder="1" applyAlignment="1">
      <alignment horizontal="center" vertical="center"/>
    </xf>
    <xf numFmtId="0" fontId="16" fillId="0" borderId="219" xfId="0" applyNumberFormat="1" applyFont="1" applyFill="1" applyBorder="1" applyAlignment="1">
      <alignment horizontal="center" vertical="center"/>
    </xf>
    <xf numFmtId="0" fontId="16" fillId="0" borderId="220" xfId="0" applyNumberFormat="1" applyFont="1" applyFill="1" applyBorder="1" applyAlignment="1">
      <alignment horizontal="center" vertical="center"/>
    </xf>
    <xf numFmtId="0" fontId="16" fillId="0" borderId="206" xfId="0" applyNumberFormat="1" applyFont="1" applyFill="1" applyBorder="1" applyAlignment="1">
      <alignment horizontal="center" vertical="center"/>
    </xf>
    <xf numFmtId="0" fontId="16" fillId="0" borderId="174" xfId="0" applyNumberFormat="1" applyFont="1" applyFill="1" applyBorder="1" applyAlignment="1">
      <alignment horizontal="center" vertical="center"/>
    </xf>
    <xf numFmtId="0" fontId="16" fillId="0" borderId="177" xfId="0" applyNumberFormat="1" applyFont="1" applyFill="1" applyBorder="1" applyAlignment="1">
      <alignment horizontal="center" vertical="center"/>
    </xf>
    <xf numFmtId="0" fontId="16" fillId="0" borderId="221" xfId="0" applyNumberFormat="1" applyFont="1" applyFill="1" applyBorder="1" applyAlignment="1">
      <alignment horizontal="center" vertical="center"/>
    </xf>
    <xf numFmtId="0" fontId="16" fillId="0" borderId="176" xfId="0" applyNumberFormat="1" applyFont="1" applyFill="1" applyBorder="1" applyAlignment="1">
      <alignment horizontal="center" vertical="center"/>
    </xf>
    <xf numFmtId="0" fontId="15" fillId="0" borderId="85" xfId="0" applyFont="1" applyBorder="1" applyAlignment="1">
      <alignment horizontal="center" vertical="center"/>
    </xf>
    <xf numFmtId="0" fontId="15" fillId="0" borderId="212" xfId="0" applyFont="1" applyBorder="1" applyAlignment="1">
      <alignment horizontal="center" vertical="center"/>
    </xf>
    <xf numFmtId="0" fontId="15" fillId="0" borderId="135" xfId="0" applyFont="1" applyBorder="1" applyAlignment="1">
      <alignment horizontal="center" vertical="center"/>
    </xf>
    <xf numFmtId="0" fontId="15" fillId="0" borderId="213" xfId="0" applyFont="1" applyBorder="1" applyAlignment="1">
      <alignment horizontal="center" vertical="center"/>
    </xf>
    <xf numFmtId="0" fontId="16" fillId="0" borderId="222" xfId="0" applyNumberFormat="1" applyFont="1" applyFill="1" applyBorder="1" applyAlignment="1">
      <alignment horizontal="center" vertical="center"/>
    </xf>
    <xf numFmtId="0" fontId="16" fillId="0" borderId="215" xfId="0" applyNumberFormat="1" applyFont="1" applyFill="1" applyBorder="1" applyAlignment="1">
      <alignment horizontal="center" vertical="center"/>
    </xf>
    <xf numFmtId="0" fontId="16" fillId="0" borderId="222" xfId="0" applyNumberFormat="1" applyFont="1" applyFill="1" applyBorder="1" applyAlignment="1">
      <alignment horizontal="center" vertical="center" shrinkToFit="1"/>
    </xf>
    <xf numFmtId="0" fontId="16" fillId="0" borderId="201" xfId="0" applyNumberFormat="1" applyFont="1" applyFill="1" applyBorder="1" applyAlignment="1">
      <alignment horizontal="center" vertical="center" shrinkToFit="1"/>
    </xf>
    <xf numFmtId="0" fontId="16" fillId="0" borderId="223" xfId="0" applyNumberFormat="1" applyFont="1" applyFill="1" applyBorder="1" applyAlignment="1">
      <alignment horizontal="center" vertical="center" shrinkToFit="1"/>
    </xf>
    <xf numFmtId="0" fontId="16" fillId="0" borderId="224" xfId="0" applyNumberFormat="1" applyFont="1" applyFill="1" applyBorder="1" applyAlignment="1">
      <alignment horizontal="center" vertical="center" shrinkToFit="1"/>
    </xf>
    <xf numFmtId="0" fontId="16" fillId="0" borderId="225" xfId="0" applyNumberFormat="1" applyFont="1" applyFill="1" applyBorder="1" applyAlignment="1">
      <alignment horizontal="center" vertical="center" shrinkToFit="1"/>
    </xf>
    <xf numFmtId="0" fontId="16" fillId="0" borderId="226" xfId="0" applyNumberFormat="1" applyFont="1" applyFill="1" applyBorder="1" applyAlignment="1">
      <alignment horizontal="center" vertical="center" shrinkToFit="1"/>
    </xf>
    <xf numFmtId="0" fontId="16" fillId="0" borderId="221" xfId="0" applyNumberFormat="1" applyFont="1" applyFill="1" applyBorder="1" applyAlignment="1">
      <alignment horizontal="center" vertical="center" shrinkToFit="1"/>
    </xf>
    <xf numFmtId="0" fontId="16" fillId="0" borderId="225" xfId="0" applyNumberFormat="1" applyFont="1" applyFill="1" applyBorder="1" applyAlignment="1">
      <alignment horizontal="center" vertical="center"/>
    </xf>
    <xf numFmtId="0" fontId="16" fillId="0" borderId="226" xfId="0" applyNumberFormat="1" applyFont="1" applyFill="1" applyBorder="1" applyAlignment="1">
      <alignment horizontal="center" vertical="center"/>
    </xf>
    <xf numFmtId="0" fontId="16" fillId="0" borderId="227" xfId="0" applyNumberFormat="1" applyFont="1" applyFill="1" applyBorder="1" applyAlignment="1">
      <alignment horizontal="center" vertical="center"/>
    </xf>
    <xf numFmtId="0" fontId="16" fillId="0" borderId="224" xfId="0" applyNumberFormat="1" applyFont="1" applyFill="1" applyBorder="1" applyAlignment="1">
      <alignment horizontal="center" vertical="center"/>
    </xf>
    <xf numFmtId="0" fontId="16" fillId="0" borderId="178" xfId="0" applyNumberFormat="1" applyFont="1" applyFill="1" applyBorder="1" applyAlignment="1">
      <alignment horizontal="center" vertical="center"/>
    </xf>
    <xf numFmtId="0" fontId="16" fillId="0" borderId="59" xfId="0" applyNumberFormat="1" applyFont="1" applyFill="1" applyBorder="1" applyAlignment="1">
      <alignment horizontal="center" vertical="center"/>
    </xf>
    <xf numFmtId="0" fontId="16" fillId="0" borderId="17" xfId="0" applyNumberFormat="1" applyFont="1" applyFill="1" applyBorder="1" applyAlignment="1">
      <alignment horizontal="center" vertical="center"/>
    </xf>
    <xf numFmtId="0" fontId="16" fillId="0" borderId="120" xfId="0" applyNumberFormat="1" applyFont="1" applyFill="1" applyBorder="1" applyAlignment="1">
      <alignment horizontal="center" vertical="center"/>
    </xf>
    <xf numFmtId="0" fontId="16" fillId="0" borderId="24" xfId="0" applyNumberFormat="1" applyFont="1" applyFill="1" applyBorder="1" applyAlignment="1">
      <alignment horizontal="center" vertical="center"/>
    </xf>
    <xf numFmtId="0" fontId="16" fillId="0" borderId="47" xfId="0" applyNumberFormat="1" applyFont="1" applyFill="1" applyBorder="1" applyAlignment="1">
      <alignment horizontal="center" vertical="center"/>
    </xf>
    <xf numFmtId="0" fontId="16" fillId="0" borderId="141" xfId="0" applyNumberFormat="1" applyFont="1" applyFill="1" applyBorder="1" applyAlignment="1">
      <alignment horizontal="center" vertical="center"/>
    </xf>
    <xf numFmtId="0" fontId="16" fillId="0" borderId="121" xfId="0" applyNumberFormat="1" applyFont="1" applyFill="1" applyBorder="1" applyAlignment="1">
      <alignment horizontal="center" vertical="center"/>
    </xf>
    <xf numFmtId="0" fontId="16" fillId="0" borderId="41" xfId="0" applyNumberFormat="1" applyFont="1" applyFill="1" applyBorder="1" applyAlignment="1">
      <alignment horizontal="center" vertical="center"/>
    </xf>
    <xf numFmtId="0" fontId="16" fillId="0" borderId="179" xfId="0" applyNumberFormat="1" applyFont="1" applyFill="1" applyBorder="1" applyAlignment="1">
      <alignment horizontal="center" vertical="center"/>
    </xf>
    <xf numFmtId="0" fontId="16" fillId="0" borderId="40" xfId="0" applyNumberFormat="1" applyFont="1" applyFill="1" applyBorder="1" applyAlignment="1">
      <alignment horizontal="center" vertical="center"/>
    </xf>
    <xf numFmtId="0" fontId="16" fillId="0" borderId="228" xfId="0" applyNumberFormat="1" applyFont="1" applyFill="1" applyBorder="1" applyAlignment="1">
      <alignment horizontal="center" vertical="center"/>
    </xf>
    <xf numFmtId="0" fontId="16" fillId="0" borderId="203" xfId="0" applyNumberFormat="1" applyFont="1" applyFill="1" applyBorder="1" applyAlignment="1">
      <alignment horizontal="center" vertical="center"/>
    </xf>
    <xf numFmtId="0" fontId="16" fillId="0" borderId="10" xfId="0" applyNumberFormat="1" applyFont="1" applyFill="1" applyBorder="1" applyAlignment="1">
      <alignment horizontal="center" vertical="center"/>
    </xf>
    <xf numFmtId="49" fontId="16" fillId="0" borderId="99" xfId="0" applyNumberFormat="1" applyFont="1" applyBorder="1" applyAlignment="1">
      <alignment horizontal="center" vertical="center"/>
    </xf>
    <xf numFmtId="49" fontId="16" fillId="0" borderId="99" xfId="0" applyNumberFormat="1" applyFont="1" applyBorder="1" applyAlignment="1" quotePrefix="1">
      <alignment horizontal="center" vertical="center"/>
    </xf>
    <xf numFmtId="49" fontId="16" fillId="0" borderId="52" xfId="0" applyNumberFormat="1" applyFont="1" applyBorder="1" applyAlignment="1" quotePrefix="1">
      <alignment horizontal="center" vertical="center"/>
    </xf>
    <xf numFmtId="0" fontId="16" fillId="0" borderId="229" xfId="0" applyNumberFormat="1" applyFont="1" applyFill="1" applyBorder="1" applyAlignment="1">
      <alignment horizontal="center" vertical="center"/>
    </xf>
    <xf numFmtId="0" fontId="16" fillId="0" borderId="219" xfId="0" applyNumberFormat="1" applyFont="1" applyFill="1" applyBorder="1" applyAlignment="1">
      <alignment horizontal="center" vertical="center" shrinkToFit="1"/>
    </xf>
    <xf numFmtId="49" fontId="16" fillId="0" borderId="62" xfId="0" applyNumberFormat="1" applyFont="1" applyBorder="1" applyAlignment="1">
      <alignment horizontal="center" vertical="center"/>
    </xf>
    <xf numFmtId="49" fontId="16" fillId="0" borderId="184" xfId="0" applyNumberFormat="1" applyFont="1" applyBorder="1" applyAlignment="1">
      <alignment horizontal="center" vertical="center"/>
    </xf>
    <xf numFmtId="0" fontId="15" fillId="0" borderId="72" xfId="0" applyFont="1" applyBorder="1" applyAlignment="1">
      <alignment horizontal="center" vertical="center"/>
    </xf>
    <xf numFmtId="0" fontId="15" fillId="0" borderId="45" xfId="0" applyFont="1" applyBorder="1" applyAlignment="1">
      <alignment horizontal="center" vertical="center"/>
    </xf>
    <xf numFmtId="0" fontId="15" fillId="0" borderId="18" xfId="0" applyFont="1" applyBorder="1" applyAlignment="1">
      <alignment horizontal="center" vertical="center"/>
    </xf>
    <xf numFmtId="0" fontId="15" fillId="0" borderId="13" xfId="0" applyFont="1" applyBorder="1" applyAlignment="1">
      <alignment horizontal="left" vertical="center"/>
    </xf>
    <xf numFmtId="0" fontId="15" fillId="0" borderId="19" xfId="0" applyFont="1" applyBorder="1" applyAlignment="1">
      <alignment horizontal="left" vertical="center"/>
    </xf>
    <xf numFmtId="0" fontId="15" fillId="0" borderId="53" xfId="0" applyFont="1" applyBorder="1" applyAlignment="1">
      <alignment horizontal="left" vertical="center"/>
    </xf>
    <xf numFmtId="0" fontId="15" fillId="0" borderId="64" xfId="0" applyFont="1" applyBorder="1" applyAlignment="1">
      <alignment horizontal="left" vertical="center"/>
    </xf>
    <xf numFmtId="0" fontId="18" fillId="0" borderId="47" xfId="0" applyFont="1" applyBorder="1" applyAlignment="1">
      <alignment horizontal="right" vertical="center"/>
    </xf>
    <xf numFmtId="49" fontId="16" fillId="0" borderId="51" xfId="0" applyNumberFormat="1" applyFont="1" applyBorder="1" applyAlignment="1">
      <alignment horizontal="center" vertical="center"/>
    </xf>
    <xf numFmtId="0" fontId="16" fillId="0" borderId="179" xfId="0" applyNumberFormat="1" applyFont="1" applyFill="1" applyBorder="1" applyAlignment="1">
      <alignment horizontal="center" vertical="center" shrinkToFit="1"/>
    </xf>
    <xf numFmtId="0" fontId="16" fillId="0" borderId="182" xfId="0" applyNumberFormat="1" applyFont="1" applyFill="1" applyBorder="1" applyAlignment="1">
      <alignment horizontal="center" vertical="center"/>
    </xf>
    <xf numFmtId="0" fontId="15" fillId="0" borderId="0" xfId="0" applyFont="1" applyAlignment="1">
      <alignment horizontal="left" vertical="center"/>
    </xf>
    <xf numFmtId="0" fontId="15" fillId="0" borderId="0" xfId="0" applyFont="1" applyBorder="1" applyAlignment="1">
      <alignment horizontal="left" vertical="center" shrinkToFit="1"/>
    </xf>
    <xf numFmtId="0" fontId="16" fillId="0" borderId="200" xfId="0" applyNumberFormat="1" applyFont="1" applyFill="1" applyBorder="1" applyAlignment="1">
      <alignment horizontal="center" vertical="center" shrinkToFit="1"/>
    </xf>
    <xf numFmtId="0" fontId="16" fillId="0" borderId="145" xfId="0" applyNumberFormat="1" applyFont="1" applyFill="1" applyBorder="1" applyAlignment="1">
      <alignment horizontal="center" vertical="center" shrinkToFit="1"/>
    </xf>
    <xf numFmtId="0" fontId="16" fillId="0" borderId="230" xfId="0" applyNumberFormat="1" applyFont="1" applyFill="1" applyBorder="1" applyAlignment="1">
      <alignment horizontal="center" vertical="center"/>
    </xf>
    <xf numFmtId="0" fontId="16" fillId="0" borderId="68" xfId="0" applyNumberFormat="1" applyFont="1" applyFill="1" applyBorder="1" applyAlignment="1">
      <alignment horizontal="center" vertical="center"/>
    </xf>
    <xf numFmtId="0" fontId="16" fillId="0" borderId="231" xfId="0" applyNumberFormat="1" applyFont="1" applyFill="1" applyBorder="1" applyAlignment="1">
      <alignment horizontal="center" vertical="center"/>
    </xf>
    <xf numFmtId="0" fontId="16" fillId="0" borderId="232" xfId="0" applyNumberFormat="1" applyFont="1" applyFill="1" applyBorder="1" applyAlignment="1">
      <alignment horizontal="center" vertical="center"/>
    </xf>
    <xf numFmtId="0" fontId="15" fillId="0" borderId="77" xfId="0" applyFont="1" applyBorder="1" applyAlignment="1">
      <alignment horizontal="center" vertical="center"/>
    </xf>
    <xf numFmtId="0" fontId="15" fillId="0" borderId="20" xfId="0" applyFont="1" applyBorder="1" applyAlignment="1">
      <alignment horizontal="center" vertical="center"/>
    </xf>
    <xf numFmtId="0" fontId="15" fillId="0" borderId="74" xfId="0" applyFont="1" applyBorder="1" applyAlignment="1">
      <alignment horizontal="center" vertical="center"/>
    </xf>
    <xf numFmtId="0" fontId="15" fillId="0" borderId="44" xfId="0" applyFont="1" applyBorder="1" applyAlignment="1">
      <alignment horizontal="center" vertical="center"/>
    </xf>
    <xf numFmtId="0" fontId="15" fillId="0" borderId="0" xfId="0" applyFont="1" applyAlignment="1">
      <alignment horizontal="left" vertical="center" shrinkToFit="1"/>
    </xf>
    <xf numFmtId="0" fontId="12" fillId="0" borderId="84" xfId="0" applyFont="1" applyBorder="1" applyAlignment="1">
      <alignment horizontal="left" vertical="center" wrapText="1" shrinkToFit="1"/>
    </xf>
    <xf numFmtId="0" fontId="12" fillId="0" borderId="34" xfId="0" applyFont="1" applyBorder="1" applyAlignment="1">
      <alignment horizontal="left" vertical="center" shrinkToFit="1"/>
    </xf>
    <xf numFmtId="0" fontId="15" fillId="0" borderId="44" xfId="0" applyFont="1" applyBorder="1" applyAlignment="1">
      <alignment horizontal="left" vertical="center" wrapText="1" shrinkToFit="1"/>
    </xf>
    <xf numFmtId="0" fontId="15" fillId="0" borderId="34" xfId="0" applyFont="1" applyBorder="1" applyAlignment="1">
      <alignment horizontal="left" vertical="center" shrinkToFit="1"/>
    </xf>
    <xf numFmtId="0" fontId="15" fillId="0" borderId="44" xfId="0" applyFont="1" applyBorder="1" applyAlignment="1">
      <alignment horizontal="left" vertical="center" wrapText="1"/>
    </xf>
    <xf numFmtId="0" fontId="15" fillId="0" borderId="34" xfId="0" applyFont="1" applyBorder="1" applyAlignment="1">
      <alignment horizontal="left" vertical="center" wrapText="1"/>
    </xf>
    <xf numFmtId="0" fontId="15" fillId="0" borderId="183" xfId="0" applyFont="1" applyBorder="1" applyAlignment="1">
      <alignment horizontal="center" vertical="center" wrapText="1"/>
    </xf>
    <xf numFmtId="0" fontId="15" fillId="0" borderId="80"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233" xfId="0" applyFont="1" applyBorder="1" applyAlignment="1">
      <alignment horizontal="center" vertical="center" wrapText="1"/>
    </xf>
    <xf numFmtId="0" fontId="15" fillId="0" borderId="183" xfId="0" applyFont="1" applyBorder="1" applyAlignment="1">
      <alignment horizontal="center" vertical="center"/>
    </xf>
    <xf numFmtId="0" fontId="15" fillId="0" borderId="16" xfId="0" applyFont="1" applyBorder="1" applyAlignment="1">
      <alignment horizontal="center" vertical="center"/>
    </xf>
    <xf numFmtId="0" fontId="15" fillId="0" borderId="233" xfId="0" applyFont="1" applyBorder="1" applyAlignment="1">
      <alignment horizontal="center" vertical="center"/>
    </xf>
    <xf numFmtId="0" fontId="15" fillId="0" borderId="46" xfId="0" applyFont="1" applyBorder="1" applyAlignment="1">
      <alignment horizontal="left" vertical="top" wrapText="1"/>
    </xf>
    <xf numFmtId="0" fontId="15" fillId="0" borderId="0" xfId="0" applyFont="1" applyBorder="1" applyAlignment="1">
      <alignment horizontal="left" vertical="top" wrapText="1"/>
    </xf>
    <xf numFmtId="0" fontId="15" fillId="0" borderId="46" xfId="0" applyFont="1" applyBorder="1" applyAlignment="1">
      <alignment horizontal="center" vertical="center"/>
    </xf>
    <xf numFmtId="0" fontId="16" fillId="0" borderId="46" xfId="0" applyFont="1" applyBorder="1" applyAlignment="1">
      <alignment horizontal="center" vertical="center"/>
    </xf>
    <xf numFmtId="0" fontId="16" fillId="0" borderId="22" xfId="0" applyFont="1" applyBorder="1" applyAlignment="1">
      <alignment horizontal="center" vertical="center"/>
    </xf>
    <xf numFmtId="0" fontId="16" fillId="0" borderId="59" xfId="0" applyFont="1" applyBorder="1" applyAlignment="1">
      <alignment horizontal="center" vertical="center"/>
    </xf>
    <xf numFmtId="0" fontId="16" fillId="0" borderId="42" xfId="0" applyFont="1" applyBorder="1" applyAlignment="1">
      <alignment horizontal="center" vertical="center"/>
    </xf>
    <xf numFmtId="0" fontId="16" fillId="0" borderId="30" xfId="0" applyFont="1" applyBorder="1" applyAlignment="1">
      <alignment horizontal="center" vertical="center"/>
    </xf>
    <xf numFmtId="0" fontId="0" fillId="0" borderId="47" xfId="0" applyBorder="1" applyAlignment="1">
      <alignment horizontal="left" vertical="center"/>
    </xf>
    <xf numFmtId="0" fontId="39" fillId="0" borderId="234" xfId="0" applyFont="1" applyBorder="1" applyAlignment="1">
      <alignment horizontal="center" vertical="center"/>
    </xf>
    <xf numFmtId="0" fontId="0" fillId="0" borderId="235" xfId="0" applyBorder="1" applyAlignment="1">
      <alignment/>
    </xf>
    <xf numFmtId="0" fontId="0" fillId="0" borderId="236" xfId="0" applyBorder="1" applyAlignment="1">
      <alignment/>
    </xf>
    <xf numFmtId="0" fontId="39" fillId="0" borderId="235" xfId="0" applyFont="1" applyBorder="1" applyAlignment="1">
      <alignment horizontal="center" vertical="center"/>
    </xf>
    <xf numFmtId="0" fontId="39" fillId="0" borderId="236" xfId="0" applyFont="1" applyBorder="1" applyAlignment="1">
      <alignment horizontal="center" vertical="center"/>
    </xf>
    <xf numFmtId="0" fontId="16" fillId="0" borderId="51" xfId="0" applyFont="1" applyBorder="1" applyAlignment="1">
      <alignment horizontal="center" vertical="center" shrinkToFit="1"/>
    </xf>
    <xf numFmtId="0" fontId="0" fillId="0" borderId="99" xfId="0" applyBorder="1" applyAlignment="1">
      <alignment horizontal="center" vertical="center" shrinkToFit="1"/>
    </xf>
    <xf numFmtId="0" fontId="0" fillId="0" borderId="52" xfId="0" applyBorder="1" applyAlignment="1">
      <alignment horizontal="center" vertical="center" shrinkToFit="1"/>
    </xf>
    <xf numFmtId="0" fontId="0" fillId="0" borderId="13" xfId="0" applyBorder="1" applyAlignment="1">
      <alignment horizontal="center" vertical="center"/>
    </xf>
    <xf numFmtId="0" fontId="0" fillId="0" borderId="19" xfId="0" applyBorder="1" applyAlignment="1">
      <alignment horizontal="center" vertical="center"/>
    </xf>
    <xf numFmtId="0" fontId="15" fillId="0" borderId="26" xfId="0" applyFont="1" applyBorder="1" applyAlignment="1">
      <alignment horizontal="center" vertical="center"/>
    </xf>
    <xf numFmtId="0" fontId="0" fillId="0" borderId="20" xfId="0" applyBorder="1" applyAlignment="1">
      <alignment horizontal="center" vertical="center"/>
    </xf>
    <xf numFmtId="0" fontId="0" fillId="0" borderId="26" xfId="0" applyBorder="1" applyAlignment="1">
      <alignment horizontal="center" vertical="center"/>
    </xf>
    <xf numFmtId="181" fontId="9" fillId="0" borderId="34" xfId="0" applyNumberFormat="1" applyFont="1" applyFill="1" applyBorder="1" applyAlignment="1">
      <alignment vertical="center"/>
    </xf>
    <xf numFmtId="181" fontId="9" fillId="0" borderId="28" xfId="0" applyNumberFormat="1" applyFont="1" applyFill="1" applyBorder="1" applyAlignment="1">
      <alignment vertical="center"/>
    </xf>
    <xf numFmtId="0" fontId="9" fillId="0" borderId="20" xfId="0" applyFont="1" applyFill="1" applyBorder="1" applyAlignment="1">
      <alignment horizontal="center" vertical="center" shrinkToFit="1"/>
    </xf>
    <xf numFmtId="0" fontId="9" fillId="0" borderId="26" xfId="0" applyFont="1" applyFill="1" applyBorder="1" applyAlignment="1">
      <alignment horizontal="center" vertical="center" shrinkToFit="1"/>
    </xf>
    <xf numFmtId="190" fontId="9" fillId="0" borderId="25" xfId="0" applyNumberFormat="1" applyFont="1" applyFill="1" applyBorder="1" applyAlignment="1">
      <alignment horizontal="right" vertical="center"/>
    </xf>
    <xf numFmtId="190" fontId="9" fillId="0" borderId="71" xfId="0" applyNumberFormat="1" applyFont="1" applyFill="1" applyBorder="1" applyAlignment="1">
      <alignment horizontal="right" vertical="center"/>
    </xf>
    <xf numFmtId="190" fontId="9" fillId="0" borderId="213" xfId="0" applyNumberFormat="1" applyFont="1" applyFill="1" applyBorder="1" applyAlignment="1">
      <alignment horizontal="right" vertical="center"/>
    </xf>
    <xf numFmtId="190" fontId="9" fillId="0" borderId="20" xfId="0" applyNumberFormat="1" applyFont="1" applyFill="1" applyBorder="1" applyAlignment="1">
      <alignment vertical="center"/>
    </xf>
    <xf numFmtId="190" fontId="9" fillId="0" borderId="25" xfId="0" applyNumberFormat="1" applyFont="1" applyFill="1" applyBorder="1" applyAlignment="1">
      <alignment vertical="center"/>
    </xf>
    <xf numFmtId="190" fontId="9" fillId="0" borderId="26" xfId="0" applyNumberFormat="1" applyFont="1" applyFill="1" applyBorder="1" applyAlignment="1">
      <alignment vertical="center"/>
    </xf>
    <xf numFmtId="0" fontId="9" fillId="0" borderId="21" xfId="0" applyFont="1" applyFill="1" applyBorder="1" applyAlignment="1">
      <alignment horizontal="center" vertical="center" wrapText="1" shrinkToFit="1"/>
    </xf>
    <xf numFmtId="0" fontId="26" fillId="0" borderId="183" xfId="0" applyFont="1" applyFill="1" applyBorder="1" applyAlignment="1">
      <alignment horizontal="center" vertical="center" shrinkToFit="1"/>
    </xf>
    <xf numFmtId="0" fontId="26" fillId="0" borderId="23" xfId="0" applyFont="1" applyFill="1" applyBorder="1" applyAlignment="1">
      <alignment horizontal="center" vertical="center" shrinkToFit="1"/>
    </xf>
    <xf numFmtId="0" fontId="26" fillId="0" borderId="233" xfId="0" applyFont="1" applyFill="1" applyBorder="1" applyAlignment="1">
      <alignment horizontal="center" vertical="center" shrinkToFit="1"/>
    </xf>
    <xf numFmtId="0" fontId="9" fillId="0" borderId="45" xfId="0" applyFont="1" applyFill="1" applyBorder="1" applyAlignment="1">
      <alignment horizontal="center" vertical="center" shrinkToFit="1"/>
    </xf>
    <xf numFmtId="0" fontId="9" fillId="0" borderId="18" xfId="0" applyFont="1" applyFill="1" applyBorder="1" applyAlignment="1">
      <alignment horizontal="center" vertical="center" shrinkToFit="1"/>
    </xf>
    <xf numFmtId="181" fontId="9" fillId="0" borderId="62" xfId="0" applyNumberFormat="1" applyFont="1" applyFill="1" applyBorder="1" applyAlignment="1">
      <alignment horizontal="right" vertical="center"/>
    </xf>
    <xf numFmtId="181" fontId="9" fillId="0" borderId="99" xfId="0" applyNumberFormat="1" applyFont="1" applyFill="1" applyBorder="1" applyAlignment="1">
      <alignment horizontal="right" vertical="center"/>
    </xf>
    <xf numFmtId="181" fontId="9" fillId="0" borderId="184" xfId="0" applyNumberFormat="1" applyFont="1" applyFill="1" applyBorder="1" applyAlignment="1">
      <alignment horizontal="right" vertical="center"/>
    </xf>
    <xf numFmtId="181" fontId="9" fillId="0" borderId="29" xfId="0" applyNumberFormat="1" applyFont="1" applyFill="1" applyBorder="1" applyAlignment="1">
      <alignment vertical="center"/>
    </xf>
    <xf numFmtId="181" fontId="9" fillId="0" borderId="45" xfId="0" applyNumberFormat="1" applyFont="1" applyFill="1" applyBorder="1" applyAlignment="1">
      <alignment vertical="center"/>
    </xf>
    <xf numFmtId="181" fontId="9" fillId="0" borderId="18" xfId="0" applyNumberFormat="1" applyFont="1" applyFill="1" applyBorder="1" applyAlignment="1">
      <alignment vertical="center"/>
    </xf>
    <xf numFmtId="0" fontId="9" fillId="0" borderId="72" xfId="0" applyFont="1" applyFill="1" applyBorder="1" applyAlignment="1">
      <alignment horizontal="center" vertical="center" wrapText="1" shrinkToFit="1"/>
    </xf>
    <xf numFmtId="0" fontId="9" fillId="0" borderId="77" xfId="0" applyFont="1" applyFill="1" applyBorder="1" applyAlignment="1">
      <alignment horizontal="center" vertical="center" shrinkToFit="1"/>
    </xf>
    <xf numFmtId="181" fontId="9" fillId="0" borderId="62" xfId="0" applyNumberFormat="1" applyFont="1" applyFill="1" applyBorder="1" applyAlignment="1">
      <alignment vertical="center"/>
    </xf>
    <xf numFmtId="0" fontId="15" fillId="0" borderId="17" xfId="0" applyFont="1" applyFill="1" applyBorder="1" applyAlignment="1">
      <alignment horizontal="center" vertical="top"/>
    </xf>
    <xf numFmtId="0" fontId="15" fillId="0" borderId="41" xfId="0" applyFont="1" applyFill="1" applyBorder="1" applyAlignment="1">
      <alignment horizontal="center" vertical="top"/>
    </xf>
    <xf numFmtId="0" fontId="24" fillId="0" borderId="68" xfId="0" applyFont="1" applyFill="1" applyBorder="1" applyAlignment="1" quotePrefix="1">
      <alignment horizontal="center" vertical="center"/>
    </xf>
    <xf numFmtId="0" fontId="24" fillId="0" borderId="17" xfId="0" applyFont="1" applyFill="1" applyBorder="1" applyAlignment="1" quotePrefix="1">
      <alignment horizontal="center" vertical="center"/>
    </xf>
    <xf numFmtId="0" fontId="24" fillId="0" borderId="230" xfId="0" applyFont="1" applyFill="1" applyBorder="1" applyAlignment="1" quotePrefix="1">
      <alignment horizontal="center" vertical="center"/>
    </xf>
    <xf numFmtId="0" fontId="42" fillId="0" borderId="68" xfId="0" applyFont="1" applyFill="1" applyBorder="1" applyAlignment="1" quotePrefix="1">
      <alignment horizontal="center" vertical="center"/>
    </xf>
    <xf numFmtId="0" fontId="42" fillId="0" borderId="17" xfId="0" applyFont="1" applyFill="1" applyBorder="1" applyAlignment="1" quotePrefix="1">
      <alignment horizontal="center" vertical="center"/>
    </xf>
    <xf numFmtId="0" fontId="42" fillId="0" borderId="230" xfId="0" applyFont="1" applyFill="1" applyBorder="1" applyAlignment="1" quotePrefix="1">
      <alignment horizontal="center" vertical="center"/>
    </xf>
    <xf numFmtId="0" fontId="42" fillId="0" borderId="32" xfId="0" applyFont="1" applyFill="1" applyBorder="1" applyAlignment="1" quotePrefix="1">
      <alignment horizontal="center" vertical="center"/>
    </xf>
    <xf numFmtId="0" fontId="42" fillId="0" borderId="32" xfId="0" applyFont="1" applyFill="1" applyBorder="1" applyAlignment="1">
      <alignment horizontal="center" vertical="center"/>
    </xf>
    <xf numFmtId="0" fontId="42" fillId="0" borderId="68" xfId="0" applyFont="1" applyFill="1" applyBorder="1" applyAlignment="1">
      <alignment horizontal="center" vertical="center"/>
    </xf>
    <xf numFmtId="0" fontId="42" fillId="0" borderId="70" xfId="0" applyFont="1" applyFill="1" applyBorder="1" applyAlignment="1">
      <alignment horizontal="center" vertical="center"/>
    </xf>
    <xf numFmtId="0" fontId="18" fillId="0" borderId="21" xfId="0" applyFont="1" applyFill="1" applyBorder="1" applyAlignment="1">
      <alignment horizontal="center" vertical="center" shrinkToFit="1"/>
    </xf>
    <xf numFmtId="0" fontId="0" fillId="0" borderId="46" xfId="0" applyFill="1" applyBorder="1" applyAlignment="1">
      <alignment horizontal="center" vertical="center" shrinkToFit="1"/>
    </xf>
    <xf numFmtId="0" fontId="0" fillId="0" borderId="22" xfId="0" applyFill="1" applyBorder="1" applyAlignment="1">
      <alignment horizontal="center" vertical="center" shrinkToFit="1"/>
    </xf>
    <xf numFmtId="181" fontId="24" fillId="0" borderId="67" xfId="0" applyNumberFormat="1" applyFont="1" applyFill="1" applyBorder="1" applyAlignment="1">
      <alignment horizontal="right" vertical="center"/>
    </xf>
    <xf numFmtId="181" fontId="24" fillId="0" borderId="46" xfId="0" applyNumberFormat="1" applyFont="1" applyFill="1" applyBorder="1" applyAlignment="1">
      <alignment horizontal="right" vertical="center"/>
    </xf>
    <xf numFmtId="181" fontId="24" fillId="0" borderId="183" xfId="0" applyNumberFormat="1" applyFont="1" applyFill="1" applyBorder="1" applyAlignment="1">
      <alignment horizontal="right" vertical="center"/>
    </xf>
    <xf numFmtId="181" fontId="24" fillId="0" borderId="65" xfId="0" applyNumberFormat="1" applyFont="1" applyFill="1" applyBorder="1" applyAlignment="1">
      <alignment horizontal="right" vertical="center"/>
    </xf>
    <xf numFmtId="181" fontId="24" fillId="0" borderId="47" xfId="0" applyNumberFormat="1" applyFont="1" applyFill="1" applyBorder="1" applyAlignment="1">
      <alignment horizontal="right" vertical="center"/>
    </xf>
    <xf numFmtId="181" fontId="24" fillId="0" borderId="233" xfId="0" applyNumberFormat="1" applyFont="1" applyFill="1" applyBorder="1" applyAlignment="1">
      <alignment horizontal="right" vertical="center"/>
    </xf>
    <xf numFmtId="181" fontId="24" fillId="0" borderId="21" xfId="0" applyNumberFormat="1" applyFont="1" applyFill="1" applyBorder="1" applyAlignment="1">
      <alignment horizontal="right" vertical="center"/>
    </xf>
    <xf numFmtId="181" fontId="24" fillId="0" borderId="23" xfId="0" applyNumberFormat="1" applyFont="1" applyFill="1" applyBorder="1" applyAlignment="1">
      <alignment horizontal="right" vertical="center"/>
    </xf>
    <xf numFmtId="0" fontId="16" fillId="0" borderId="23" xfId="0" applyFont="1" applyFill="1" applyBorder="1" applyAlignment="1">
      <alignment horizontal="center" vertical="top" shrinkToFit="1"/>
    </xf>
    <xf numFmtId="0" fontId="16" fillId="0" borderId="47" xfId="0" applyFont="1" applyFill="1" applyBorder="1" applyAlignment="1">
      <alignment horizontal="center" vertical="top" shrinkToFit="1"/>
    </xf>
    <xf numFmtId="0" fontId="16" fillId="0" borderId="24" xfId="0" applyFont="1" applyFill="1" applyBorder="1" applyAlignment="1">
      <alignment horizontal="center" vertical="top" shrinkToFit="1"/>
    </xf>
    <xf numFmtId="0" fontId="18" fillId="0" borderId="46" xfId="0" applyFont="1" applyFill="1" applyBorder="1" applyAlignment="1">
      <alignment horizontal="center" vertical="center" shrinkToFit="1"/>
    </xf>
    <xf numFmtId="0" fontId="18" fillId="0" borderId="22" xfId="0" applyFont="1" applyFill="1" applyBorder="1" applyAlignment="1">
      <alignment horizontal="center" vertical="center" shrinkToFit="1"/>
    </xf>
    <xf numFmtId="181" fontId="24" fillId="0" borderId="68" xfId="0" applyNumberFormat="1" applyFont="1" applyFill="1" applyBorder="1" applyAlignment="1">
      <alignment horizontal="right" vertical="center"/>
    </xf>
    <xf numFmtId="181" fontId="24" fillId="0" borderId="17" xfId="0" applyNumberFormat="1" applyFont="1" applyFill="1" applyBorder="1" applyAlignment="1">
      <alignment horizontal="right" vertical="center"/>
    </xf>
    <xf numFmtId="181" fontId="24" fillId="0" borderId="230" xfId="0" applyNumberFormat="1" applyFont="1" applyFill="1" applyBorder="1" applyAlignment="1">
      <alignment horizontal="right" vertical="center"/>
    </xf>
    <xf numFmtId="181" fontId="24" fillId="0" borderId="80" xfId="0" applyNumberFormat="1" applyFont="1" applyFill="1" applyBorder="1" applyAlignment="1">
      <alignment horizontal="right" vertical="center"/>
    </xf>
    <xf numFmtId="181" fontId="24" fillId="0" borderId="0" xfId="0" applyNumberFormat="1" applyFont="1" applyFill="1" applyBorder="1" applyAlignment="1">
      <alignment horizontal="right" vertical="center"/>
    </xf>
    <xf numFmtId="181" fontId="24" fillId="0" borderId="16" xfId="0" applyNumberFormat="1" applyFont="1" applyFill="1" applyBorder="1" applyAlignment="1">
      <alignment horizontal="right" vertical="center"/>
    </xf>
    <xf numFmtId="0" fontId="16" fillId="0" borderId="23" xfId="0" applyFont="1" applyFill="1" applyBorder="1" applyAlignment="1">
      <alignment horizontal="center" vertical="center" shrinkToFit="1"/>
    </xf>
    <xf numFmtId="0" fontId="16" fillId="0" borderId="47" xfId="0" applyFont="1" applyFill="1" applyBorder="1" applyAlignment="1">
      <alignment horizontal="center" vertical="center" shrinkToFit="1"/>
    </xf>
    <xf numFmtId="0" fontId="16" fillId="0" borderId="24" xfId="0" applyFont="1" applyFill="1" applyBorder="1" applyAlignment="1">
      <alignment horizontal="center" vertical="center" shrinkToFit="1"/>
    </xf>
    <xf numFmtId="0" fontId="18" fillId="0" borderId="45" xfId="0" applyFont="1" applyFill="1" applyBorder="1" applyAlignment="1">
      <alignment horizontal="center" vertical="center" shrinkToFit="1"/>
    </xf>
    <xf numFmtId="0" fontId="18" fillId="0" borderId="18" xfId="0" applyFont="1" applyFill="1" applyBorder="1" applyAlignment="1">
      <alignment horizontal="center" vertical="center" shrinkToFit="1"/>
    </xf>
    <xf numFmtId="0" fontId="18" fillId="0" borderId="80" xfId="0" applyFont="1" applyFill="1" applyBorder="1" applyAlignment="1">
      <alignment horizontal="center" shrinkToFit="1"/>
    </xf>
    <xf numFmtId="0" fontId="18" fillId="0" borderId="16" xfId="0" applyFont="1" applyFill="1" applyBorder="1" applyAlignment="1">
      <alignment horizontal="center" shrinkToFit="1"/>
    </xf>
    <xf numFmtId="0" fontId="18" fillId="0" borderId="34" xfId="0" applyFont="1" applyFill="1" applyBorder="1" applyAlignment="1">
      <alignment horizontal="center" vertical="center" shrinkToFit="1"/>
    </xf>
    <xf numFmtId="0" fontId="18" fillId="0" borderId="28" xfId="0" applyFont="1" applyFill="1" applyBorder="1" applyAlignment="1">
      <alignment horizontal="center" vertical="center" shrinkToFit="1"/>
    </xf>
    <xf numFmtId="0" fontId="18" fillId="0" borderId="81" xfId="0" applyFont="1" applyFill="1" applyBorder="1" applyAlignment="1">
      <alignment horizontal="center" vertical="center" shrinkToFit="1"/>
    </xf>
    <xf numFmtId="0" fontId="18" fillId="0" borderId="32" xfId="0" applyFont="1" applyFill="1" applyBorder="1" applyAlignment="1">
      <alignment horizontal="center" vertical="center" shrinkToFit="1"/>
    </xf>
    <xf numFmtId="0" fontId="18" fillId="0" borderId="70" xfId="0" applyFont="1" applyFill="1" applyBorder="1" applyAlignment="1">
      <alignment horizontal="center" vertical="center" shrinkToFit="1"/>
    </xf>
    <xf numFmtId="0" fontId="24" fillId="0" borderId="68" xfId="0" applyFont="1" applyBorder="1" applyAlignment="1" quotePrefix="1">
      <alignment horizontal="center" vertical="center"/>
    </xf>
    <xf numFmtId="0" fontId="24" fillId="0" borderId="17" xfId="0" applyFont="1" applyBorder="1" applyAlignment="1" quotePrefix="1">
      <alignment horizontal="center" vertical="center"/>
    </xf>
    <xf numFmtId="0" fontId="24" fillId="0" borderId="230" xfId="0" applyFont="1" applyBorder="1" applyAlignment="1" quotePrefix="1">
      <alignment horizontal="center" vertical="center"/>
    </xf>
    <xf numFmtId="0" fontId="18" fillId="0" borderId="80"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50" xfId="0" applyFont="1" applyFill="1" applyBorder="1" applyAlignment="1">
      <alignment horizontal="center" vertical="center" shrinkToFit="1"/>
    </xf>
    <xf numFmtId="0" fontId="18" fillId="0" borderId="23" xfId="0" applyFont="1" applyFill="1" applyBorder="1" applyAlignment="1">
      <alignment horizontal="center" vertical="top" shrinkToFit="1"/>
    </xf>
    <xf numFmtId="0" fontId="18" fillId="0" borderId="233" xfId="0" applyFont="1" applyFill="1" applyBorder="1" applyAlignment="1">
      <alignment horizontal="center" vertical="top" shrinkToFit="1"/>
    </xf>
    <xf numFmtId="0" fontId="18" fillId="0" borderId="20" xfId="0" applyFont="1" applyFill="1" applyBorder="1" applyAlignment="1">
      <alignment horizontal="center" vertical="center" shrinkToFit="1"/>
    </xf>
    <xf numFmtId="0" fontId="18" fillId="0" borderId="26" xfId="0" applyFont="1" applyFill="1" applyBorder="1" applyAlignment="1">
      <alignment horizontal="center" vertical="center" shrinkToFit="1"/>
    </xf>
    <xf numFmtId="0" fontId="18" fillId="0" borderId="40" xfId="0" applyFont="1" applyFill="1" applyBorder="1" applyAlignment="1">
      <alignment horizontal="center" vertical="center" shrinkToFit="1"/>
    </xf>
    <xf numFmtId="0" fontId="18" fillId="0" borderId="17" xfId="0" applyFont="1" applyFill="1" applyBorder="1" applyAlignment="1">
      <alignment horizontal="center" vertical="center" shrinkToFit="1"/>
    </xf>
    <xf numFmtId="0" fontId="18" fillId="0" borderId="41" xfId="0" applyFont="1" applyFill="1" applyBorder="1" applyAlignment="1">
      <alignment horizontal="center" vertical="center" shrinkToFit="1"/>
    </xf>
    <xf numFmtId="0" fontId="18" fillId="0" borderId="72" xfId="0" applyFont="1" applyFill="1" applyBorder="1" applyAlignment="1">
      <alignment horizontal="center" vertical="center" shrinkToFit="1"/>
    </xf>
    <xf numFmtId="0" fontId="18" fillId="0" borderId="77" xfId="0" applyFont="1" applyFill="1" applyBorder="1" applyAlignment="1">
      <alignment horizontal="center" vertical="center" shrinkToFit="1"/>
    </xf>
    <xf numFmtId="181" fontId="24" fillId="0" borderId="62" xfId="0" applyNumberFormat="1" applyFont="1" applyFill="1" applyBorder="1" applyAlignment="1">
      <alignment horizontal="right" vertical="center"/>
    </xf>
    <xf numFmtId="181" fontId="24" fillId="0" borderId="99" xfId="0" applyNumberFormat="1" applyFont="1" applyFill="1" applyBorder="1" applyAlignment="1">
      <alignment horizontal="right" vertical="center"/>
    </xf>
    <xf numFmtId="181" fontId="24" fillId="0" borderId="184" xfId="0" applyNumberFormat="1" applyFont="1" applyFill="1" applyBorder="1" applyAlignment="1">
      <alignment horizontal="right" vertical="center"/>
    </xf>
    <xf numFmtId="0" fontId="42" fillId="0" borderId="68" xfId="0" applyFont="1" applyBorder="1" applyAlignment="1" quotePrefix="1">
      <alignment horizontal="center" vertical="center"/>
    </xf>
    <xf numFmtId="0" fontId="42" fillId="0" borderId="17" xfId="0" applyFont="1" applyBorder="1" applyAlignment="1" quotePrefix="1">
      <alignment horizontal="center" vertical="center"/>
    </xf>
    <xf numFmtId="0" fontId="42" fillId="0" borderId="230" xfId="0" applyFont="1" applyBorder="1" applyAlignment="1" quotePrefix="1">
      <alignment horizontal="center" vertical="center"/>
    </xf>
    <xf numFmtId="0" fontId="42" fillId="0" borderId="32" xfId="0" applyFont="1" applyBorder="1" applyAlignment="1" quotePrefix="1">
      <alignment horizontal="center" vertical="center"/>
    </xf>
    <xf numFmtId="0" fontId="42" fillId="0" borderId="32" xfId="0" applyFont="1" applyBorder="1" applyAlignment="1">
      <alignment horizontal="center" vertical="center"/>
    </xf>
    <xf numFmtId="0" fontId="42" fillId="0" borderId="68" xfId="0" applyFont="1" applyBorder="1" applyAlignment="1">
      <alignment horizontal="center" vertical="center"/>
    </xf>
    <xf numFmtId="182" fontId="24" fillId="0" borderId="65" xfId="0" applyNumberFormat="1" applyFont="1" applyFill="1" applyBorder="1" applyAlignment="1">
      <alignment horizontal="right" vertical="center"/>
    </xf>
    <xf numFmtId="182" fontId="24" fillId="0" borderId="47" xfId="0" applyNumberFormat="1" applyFont="1" applyFill="1" applyBorder="1" applyAlignment="1">
      <alignment horizontal="right" vertical="center"/>
    </xf>
    <xf numFmtId="0" fontId="42" fillId="0" borderId="70" xfId="0" applyFont="1" applyBorder="1" applyAlignment="1">
      <alignment horizontal="center" vertical="center"/>
    </xf>
    <xf numFmtId="182" fontId="24" fillId="0" borderId="68" xfId="0" applyNumberFormat="1" applyFont="1" applyFill="1" applyBorder="1" applyAlignment="1">
      <alignment horizontal="right" vertical="center"/>
    </xf>
    <xf numFmtId="182" fontId="24" fillId="0" borderId="17" xfId="0" applyNumberFormat="1" applyFont="1" applyFill="1" applyBorder="1" applyAlignment="1">
      <alignment horizontal="right" vertical="center"/>
    </xf>
    <xf numFmtId="182" fontId="24" fillId="0" borderId="230" xfId="0" applyNumberFormat="1" applyFont="1" applyFill="1" applyBorder="1" applyAlignment="1">
      <alignment horizontal="right" vertical="center"/>
    </xf>
    <xf numFmtId="182" fontId="24" fillId="0" borderId="24" xfId="0" applyNumberFormat="1" applyFont="1" applyFill="1" applyBorder="1" applyAlignment="1">
      <alignment horizontal="right" vertical="center"/>
    </xf>
    <xf numFmtId="0" fontId="27" fillId="0" borderId="47" xfId="0" applyFont="1" applyBorder="1" applyAlignment="1">
      <alignment horizontal="left" vertical="center"/>
    </xf>
    <xf numFmtId="0" fontId="15" fillId="0" borderId="17" xfId="0" applyFont="1" applyBorder="1" applyAlignment="1">
      <alignment horizontal="center" vertical="top"/>
    </xf>
    <xf numFmtId="0" fontId="15" fillId="0" borderId="41" xfId="0" applyFont="1" applyBorder="1" applyAlignment="1">
      <alignment horizontal="center" vertical="top"/>
    </xf>
    <xf numFmtId="0" fontId="18" fillId="0" borderId="81" xfId="0" applyFont="1" applyBorder="1" applyAlignment="1">
      <alignment horizontal="center" vertical="center"/>
    </xf>
    <xf numFmtId="0" fontId="18" fillId="0" borderId="32" xfId="0" applyFont="1" applyBorder="1" applyAlignment="1">
      <alignment horizontal="center" vertical="center"/>
    </xf>
    <xf numFmtId="0" fontId="18" fillId="0" borderId="70" xfId="0" applyFont="1" applyBorder="1" applyAlignment="1">
      <alignment horizontal="center" vertical="center"/>
    </xf>
    <xf numFmtId="182" fontId="42" fillId="0" borderId="68" xfId="0" applyNumberFormat="1" applyFont="1" applyFill="1" applyBorder="1" applyAlignment="1">
      <alignment horizontal="right" vertical="center"/>
    </xf>
    <xf numFmtId="182" fontId="42" fillId="0" borderId="17" xfId="0" applyNumberFormat="1" applyFont="1" applyFill="1" applyBorder="1" applyAlignment="1">
      <alignment horizontal="right" vertical="center"/>
    </xf>
    <xf numFmtId="182" fontId="42" fillId="0" borderId="230" xfId="0" applyNumberFormat="1" applyFont="1" applyFill="1" applyBorder="1" applyAlignment="1">
      <alignment horizontal="right" vertical="center"/>
    </xf>
    <xf numFmtId="0" fontId="16" fillId="0" borderId="47" xfId="0" applyFont="1" applyFill="1" applyBorder="1" applyAlignment="1">
      <alignment horizontal="right"/>
    </xf>
    <xf numFmtId="181" fontId="24" fillId="0" borderId="68" xfId="0" applyNumberFormat="1" applyFont="1" applyFill="1" applyBorder="1" applyAlignment="1">
      <alignment vertical="center"/>
    </xf>
    <xf numFmtId="181" fontId="24" fillId="0" borderId="17" xfId="0" applyNumberFormat="1" applyFont="1" applyFill="1" applyBorder="1" applyAlignment="1">
      <alignment vertical="center"/>
    </xf>
    <xf numFmtId="181" fontId="24" fillId="0" borderId="230" xfId="0" applyNumberFormat="1" applyFont="1" applyFill="1" applyBorder="1" applyAlignment="1">
      <alignment vertical="center"/>
    </xf>
    <xf numFmtId="0" fontId="27" fillId="0" borderId="0" xfId="0" applyFont="1" applyBorder="1" applyAlignment="1">
      <alignment horizontal="left" vertical="center"/>
    </xf>
    <xf numFmtId="181" fontId="24" fillId="0" borderId="32" xfId="0" applyNumberFormat="1" applyFont="1" applyFill="1" applyBorder="1" applyAlignment="1">
      <alignment vertical="center"/>
    </xf>
    <xf numFmtId="181" fontId="24" fillId="0" borderId="70" xfId="0" applyNumberFormat="1" applyFont="1" applyFill="1" applyBorder="1" applyAlignment="1">
      <alignment vertical="center"/>
    </xf>
    <xf numFmtId="181" fontId="24" fillId="0" borderId="20" xfId="0" applyNumberFormat="1" applyFont="1" applyFill="1" applyBorder="1" applyAlignment="1">
      <alignment vertical="center"/>
    </xf>
    <xf numFmtId="181" fontId="24" fillId="0" borderId="26" xfId="0" applyNumberFormat="1" applyFont="1" applyFill="1" applyBorder="1" applyAlignment="1">
      <alignment vertical="center"/>
    </xf>
    <xf numFmtId="181" fontId="24" fillId="0" borderId="45" xfId="0" applyNumberFormat="1" applyFont="1" applyFill="1" applyBorder="1" applyAlignment="1">
      <alignment vertical="center"/>
    </xf>
    <xf numFmtId="181" fontId="24" fillId="0" borderId="18" xfId="0" applyNumberFormat="1" applyFont="1" applyFill="1" applyBorder="1" applyAlignment="1">
      <alignment vertical="center"/>
    </xf>
    <xf numFmtId="181" fontId="24" fillId="0" borderId="62" xfId="0" applyNumberFormat="1" applyFont="1" applyFill="1" applyBorder="1" applyAlignment="1">
      <alignment vertical="center"/>
    </xf>
    <xf numFmtId="181" fontId="24" fillId="0" borderId="99" xfId="0" applyNumberFormat="1" applyFont="1" applyFill="1" applyBorder="1" applyAlignment="1">
      <alignment vertical="center"/>
    </xf>
    <xf numFmtId="181" fontId="24" fillId="0" borderId="184" xfId="0" applyNumberFormat="1" applyFont="1" applyFill="1" applyBorder="1" applyAlignment="1">
      <alignment vertical="center"/>
    </xf>
    <xf numFmtId="181" fontId="24" fillId="0" borderId="25" xfId="0" applyNumberFormat="1" applyFont="1" applyFill="1" applyBorder="1" applyAlignment="1">
      <alignment vertical="center"/>
    </xf>
    <xf numFmtId="181" fontId="24" fillId="0" borderId="71" xfId="0" applyNumberFormat="1" applyFont="1" applyFill="1" applyBorder="1" applyAlignment="1">
      <alignment vertical="center"/>
    </xf>
    <xf numFmtId="181" fontId="24" fillId="0" borderId="213" xfId="0" applyNumberFormat="1" applyFont="1" applyFill="1" applyBorder="1" applyAlignment="1">
      <alignment vertical="center"/>
    </xf>
    <xf numFmtId="181" fontId="42" fillId="0" borderId="62" xfId="0" applyNumberFormat="1" applyFont="1" applyFill="1" applyBorder="1" applyAlignment="1">
      <alignment horizontal="right" vertical="center"/>
    </xf>
    <xf numFmtId="181" fontId="42" fillId="0" borderId="99" xfId="0" applyNumberFormat="1" applyFont="1" applyFill="1" applyBorder="1" applyAlignment="1">
      <alignment horizontal="right" vertical="center"/>
    </xf>
    <xf numFmtId="181" fontId="42" fillId="0" borderId="184" xfId="0" applyNumberFormat="1" applyFont="1" applyFill="1" applyBorder="1" applyAlignment="1">
      <alignment horizontal="right" vertical="center"/>
    </xf>
    <xf numFmtId="0" fontId="9" fillId="0" borderId="40" xfId="0" applyFont="1" applyFill="1" applyBorder="1" applyAlignment="1">
      <alignment horizontal="center" vertical="center" wrapText="1"/>
    </xf>
    <xf numFmtId="0" fontId="9" fillId="0" borderId="17" xfId="0" applyFont="1" applyFill="1" applyBorder="1" applyAlignment="1" quotePrefix="1">
      <alignment horizontal="center" vertical="center"/>
    </xf>
    <xf numFmtId="0" fontId="9" fillId="0" borderId="230" xfId="0" applyFont="1" applyFill="1" applyBorder="1" applyAlignment="1" quotePrefix="1">
      <alignment horizontal="center" vertical="center"/>
    </xf>
    <xf numFmtId="181" fontId="42" fillId="0" borderId="25" xfId="0" applyNumberFormat="1" applyFont="1" applyFill="1" applyBorder="1" applyAlignment="1">
      <alignment horizontal="right" vertical="center"/>
    </xf>
    <xf numFmtId="181" fontId="42" fillId="0" borderId="71" xfId="0" applyNumberFormat="1" applyFont="1" applyFill="1" applyBorder="1" applyAlignment="1">
      <alignment horizontal="right" vertical="center"/>
    </xf>
    <xf numFmtId="181" fontId="42" fillId="0" borderId="213" xfId="0" applyNumberFormat="1" applyFont="1" applyFill="1" applyBorder="1" applyAlignment="1">
      <alignment horizontal="right" vertical="center"/>
    </xf>
    <xf numFmtId="181" fontId="24" fillId="0" borderId="237" xfId="0" applyNumberFormat="1" applyFont="1" applyFill="1" applyBorder="1" applyAlignment="1">
      <alignment horizontal="right" vertical="center"/>
    </xf>
    <xf numFmtId="181" fontId="24" fillId="0" borderId="238" xfId="0" applyNumberFormat="1" applyFont="1" applyFill="1" applyBorder="1" applyAlignment="1">
      <alignment horizontal="right" vertical="center"/>
    </xf>
    <xf numFmtId="181" fontId="24" fillId="0" borderId="239" xfId="0" applyNumberFormat="1" applyFont="1" applyFill="1" applyBorder="1" applyAlignment="1">
      <alignment horizontal="right" vertical="center"/>
    </xf>
    <xf numFmtId="181" fontId="24" fillId="0" borderId="240" xfId="0" applyNumberFormat="1" applyFont="1" applyFill="1" applyBorder="1" applyAlignment="1">
      <alignment horizontal="right" vertical="center"/>
    </xf>
    <xf numFmtId="181" fontId="24" fillId="0" borderId="241" xfId="0" applyNumberFormat="1" applyFont="1" applyFill="1" applyBorder="1" applyAlignment="1">
      <alignment horizontal="right" vertical="center"/>
    </xf>
    <xf numFmtId="181" fontId="24" fillId="0" borderId="242" xfId="0" applyNumberFormat="1" applyFont="1" applyFill="1" applyBorder="1" applyAlignment="1">
      <alignment horizontal="right" vertical="center"/>
    </xf>
    <xf numFmtId="181" fontId="24" fillId="0" borderId="15" xfId="0" applyNumberFormat="1" applyFont="1" applyFill="1" applyBorder="1" applyAlignment="1">
      <alignment horizontal="right" vertical="center"/>
    </xf>
    <xf numFmtId="181" fontId="24" fillId="0" borderId="25" xfId="0" applyNumberFormat="1" applyFont="1" applyFill="1" applyBorder="1" applyAlignment="1">
      <alignment horizontal="right" vertical="center"/>
    </xf>
    <xf numFmtId="181" fontId="24" fillId="0" borderId="71" xfId="0" applyNumberFormat="1" applyFont="1" applyFill="1" applyBorder="1" applyAlignment="1">
      <alignment horizontal="right" vertical="center"/>
    </xf>
    <xf numFmtId="181" fontId="24" fillId="0" borderId="213" xfId="0" applyNumberFormat="1" applyFont="1" applyFill="1" applyBorder="1" applyAlignment="1">
      <alignment horizontal="right" vertical="center"/>
    </xf>
    <xf numFmtId="181" fontId="24" fillId="0" borderId="34" xfId="0" applyNumberFormat="1" applyFont="1" applyFill="1" applyBorder="1" applyAlignment="1">
      <alignment vertical="center"/>
    </xf>
    <xf numFmtId="181" fontId="24" fillId="0" borderId="29" xfId="0" applyNumberFormat="1" applyFont="1" applyFill="1" applyBorder="1" applyAlignment="1">
      <alignment vertical="center"/>
    </xf>
    <xf numFmtId="0" fontId="24" fillId="0" borderId="0" xfId="0" applyFont="1" applyAlignment="1">
      <alignment horizontal="left" vertical="center"/>
    </xf>
    <xf numFmtId="181" fontId="24" fillId="0" borderId="41" xfId="0" applyNumberFormat="1" applyFont="1" applyFill="1" applyBorder="1" applyAlignment="1">
      <alignment horizontal="right" vertical="center"/>
    </xf>
    <xf numFmtId="181" fontId="24" fillId="0" borderId="243" xfId="0" applyNumberFormat="1" applyFont="1" applyFill="1" applyBorder="1" applyAlignment="1">
      <alignment horizontal="right" vertical="center"/>
    </xf>
    <xf numFmtId="181" fontId="24" fillId="0" borderId="22" xfId="0" applyNumberFormat="1" applyFont="1" applyFill="1" applyBorder="1" applyAlignment="1">
      <alignment horizontal="right" vertical="center"/>
    </xf>
    <xf numFmtId="181" fontId="24" fillId="0" borderId="244" xfId="0" applyNumberFormat="1" applyFont="1" applyFill="1" applyBorder="1" applyAlignment="1">
      <alignment horizontal="right" vertical="center"/>
    </xf>
    <xf numFmtId="181" fontId="24" fillId="0" borderId="50" xfId="0" applyNumberFormat="1" applyFont="1" applyFill="1" applyBorder="1" applyAlignment="1">
      <alignment horizontal="right" vertical="center"/>
    </xf>
    <xf numFmtId="181" fontId="24" fillId="0" borderId="113" xfId="0" applyNumberFormat="1" applyFont="1" applyFill="1" applyBorder="1" applyAlignment="1">
      <alignment horizontal="right" vertical="center"/>
    </xf>
    <xf numFmtId="181" fontId="24" fillId="0" borderId="24" xfId="0" applyNumberFormat="1" applyFont="1" applyFill="1" applyBorder="1" applyAlignment="1">
      <alignment horizontal="right" vertical="center"/>
    </xf>
    <xf numFmtId="181" fontId="24" fillId="0" borderId="245" xfId="0" applyNumberFormat="1" applyFont="1" applyFill="1" applyBorder="1" applyAlignment="1">
      <alignment horizontal="right" vertical="center"/>
    </xf>
    <xf numFmtId="181" fontId="24" fillId="0" borderId="246" xfId="0" applyNumberFormat="1" applyFont="1" applyFill="1" applyBorder="1" applyAlignment="1">
      <alignment horizontal="right" vertical="center"/>
    </xf>
    <xf numFmtId="181" fontId="24" fillId="0" borderId="247" xfId="0" applyNumberFormat="1" applyFont="1" applyFill="1" applyBorder="1" applyAlignment="1">
      <alignment horizontal="right" vertical="center"/>
    </xf>
    <xf numFmtId="181" fontId="24" fillId="0" borderId="28" xfId="0" applyNumberFormat="1" applyFont="1" applyFill="1" applyBorder="1" applyAlignment="1">
      <alignment vertical="center"/>
    </xf>
    <xf numFmtId="0" fontId="42" fillId="0" borderId="248" xfId="0" applyFont="1" applyFill="1" applyBorder="1" applyAlignment="1">
      <alignment horizontal="center" vertical="center"/>
    </xf>
    <xf numFmtId="181" fontId="24" fillId="0" borderId="249" xfId="0" applyNumberFormat="1" applyFont="1" applyFill="1" applyBorder="1" applyAlignment="1">
      <alignment horizontal="right" vertical="center"/>
    </xf>
    <xf numFmtId="181" fontId="24" fillId="0" borderId="84" xfId="0" applyNumberFormat="1" applyFont="1" applyFill="1" applyBorder="1" applyAlignment="1">
      <alignment horizontal="right" vertical="center"/>
    </xf>
    <xf numFmtId="181" fontId="24" fillId="0" borderId="69" xfId="0" applyNumberFormat="1" applyFont="1" applyFill="1" applyBorder="1" applyAlignment="1">
      <alignment horizontal="right" vertical="center"/>
    </xf>
    <xf numFmtId="181" fontId="24" fillId="0" borderId="250" xfId="0" applyNumberFormat="1" applyFont="1" applyFill="1" applyBorder="1" applyAlignment="1">
      <alignment horizontal="right" vertical="center"/>
    </xf>
    <xf numFmtId="181" fontId="24" fillId="0" borderId="79" xfId="0" applyNumberFormat="1" applyFont="1" applyFill="1" applyBorder="1" applyAlignment="1">
      <alignment horizontal="right" vertical="center"/>
    </xf>
    <xf numFmtId="181" fontId="24" fillId="0" borderId="76" xfId="0" applyNumberFormat="1" applyFont="1" applyFill="1" applyBorder="1" applyAlignment="1">
      <alignment horizontal="right" vertical="center"/>
    </xf>
    <xf numFmtId="0" fontId="42" fillId="0" borderId="251" xfId="0" applyFont="1" applyFill="1" applyBorder="1" applyAlignment="1">
      <alignment horizontal="center" vertical="center"/>
    </xf>
    <xf numFmtId="0" fontId="18" fillId="0" borderId="42" xfId="0" applyFont="1" applyBorder="1" applyAlignment="1">
      <alignment horizontal="center" vertical="center" shrinkToFit="1"/>
    </xf>
    <xf numFmtId="0" fontId="18" fillId="0" borderId="84" xfId="0" applyFont="1" applyBorder="1" applyAlignment="1">
      <alignment horizontal="center" vertical="center" shrinkToFit="1"/>
    </xf>
    <xf numFmtId="0" fontId="18" fillId="0" borderId="67" xfId="0" applyFont="1" applyBorder="1" applyAlignment="1">
      <alignment horizontal="center" vertical="center" shrinkToFit="1"/>
    </xf>
    <xf numFmtId="0" fontId="18" fillId="0" borderId="46" xfId="0" applyFont="1" applyBorder="1" applyAlignment="1">
      <alignment horizontal="left" vertical="top"/>
    </xf>
    <xf numFmtId="181" fontId="24" fillId="0" borderId="42" xfId="0" applyNumberFormat="1" applyFont="1" applyFill="1" applyBorder="1" applyAlignment="1">
      <alignment horizontal="right" vertical="center"/>
    </xf>
    <xf numFmtId="181" fontId="24" fillId="0" borderId="30" xfId="0" applyNumberFormat="1" applyFont="1" applyFill="1" applyBorder="1" applyAlignment="1">
      <alignment horizontal="right" vertical="center"/>
    </xf>
    <xf numFmtId="0" fontId="10" fillId="0" borderId="46" xfId="0" applyFont="1" applyFill="1" applyBorder="1" applyAlignment="1">
      <alignment horizontal="left" vertical="center" shrinkToFit="1"/>
    </xf>
    <xf numFmtId="0" fontId="9" fillId="0" borderId="68" xfId="0" applyFont="1" applyBorder="1" applyAlignment="1" quotePrefix="1">
      <alignment horizontal="center" vertical="center"/>
    </xf>
    <xf numFmtId="0" fontId="9" fillId="0" borderId="17" xfId="0" applyFont="1" applyBorder="1" applyAlignment="1" quotePrefix="1">
      <alignment horizontal="center" vertical="center"/>
    </xf>
    <xf numFmtId="0" fontId="9" fillId="0" borderId="230" xfId="0" applyFont="1" applyBorder="1" applyAlignment="1" quotePrefix="1">
      <alignment horizontal="center" vertical="center"/>
    </xf>
    <xf numFmtId="198" fontId="9" fillId="0" borderId="62" xfId="0" applyNumberFormat="1" applyFont="1" applyFill="1" applyBorder="1" applyAlignment="1">
      <alignment horizontal="right" vertical="center" shrinkToFit="1"/>
    </xf>
    <xf numFmtId="198" fontId="9" fillId="0" borderId="99" xfId="0" applyNumberFormat="1" applyFont="1" applyFill="1" applyBorder="1" applyAlignment="1">
      <alignment horizontal="right" vertical="center" shrinkToFit="1"/>
    </xf>
    <xf numFmtId="198" fontId="9" fillId="0" borderId="184" xfId="0" applyNumberFormat="1" applyFont="1" applyFill="1" applyBorder="1" applyAlignment="1">
      <alignment horizontal="right" vertical="center" shrinkToFit="1"/>
    </xf>
    <xf numFmtId="198" fontId="9" fillId="0" borderId="14" xfId="0" applyNumberFormat="1" applyFont="1" applyFill="1" applyBorder="1" applyAlignment="1">
      <alignment horizontal="right" vertical="center" shrinkToFit="1"/>
    </xf>
    <xf numFmtId="198" fontId="9" fillId="0" borderId="66" xfId="0" applyNumberFormat="1" applyFont="1" applyFill="1" applyBorder="1" applyAlignment="1">
      <alignment horizontal="right" vertical="center" shrinkToFit="1"/>
    </xf>
    <xf numFmtId="198" fontId="9" fillId="0" borderId="185" xfId="0" applyNumberFormat="1" applyFont="1" applyFill="1" applyBorder="1" applyAlignment="1">
      <alignment horizontal="right" vertical="center" shrinkToFit="1"/>
    </xf>
    <xf numFmtId="198" fontId="9" fillId="0" borderId="25" xfId="0" applyNumberFormat="1" applyFont="1" applyFill="1" applyBorder="1" applyAlignment="1">
      <alignment horizontal="right" vertical="center" shrinkToFit="1"/>
    </xf>
    <xf numFmtId="198" fontId="9" fillId="0" borderId="71" xfId="0" applyNumberFormat="1" applyFont="1" applyFill="1" applyBorder="1" applyAlignment="1">
      <alignment horizontal="right" vertical="center" shrinkToFit="1"/>
    </xf>
    <xf numFmtId="198" fontId="9" fillId="0" borderId="213" xfId="0" applyNumberFormat="1" applyFont="1" applyFill="1" applyBorder="1" applyAlignment="1">
      <alignment horizontal="right" vertical="center" shrinkToFit="1"/>
    </xf>
    <xf numFmtId="198" fontId="9" fillId="0" borderId="68" xfId="0" applyNumberFormat="1" applyFont="1" applyFill="1" applyBorder="1" applyAlignment="1">
      <alignment horizontal="right" vertical="center" shrinkToFit="1"/>
    </xf>
    <xf numFmtId="198" fontId="9" fillId="0" borderId="17" xfId="0" applyNumberFormat="1" applyFont="1" applyFill="1" applyBorder="1" applyAlignment="1">
      <alignment horizontal="right" vertical="center" shrinkToFit="1"/>
    </xf>
    <xf numFmtId="198" fontId="9" fillId="0" borderId="230" xfId="0" applyNumberFormat="1" applyFont="1" applyFill="1" applyBorder="1" applyAlignment="1">
      <alignment horizontal="right" vertical="center" shrinkToFit="1"/>
    </xf>
    <xf numFmtId="0" fontId="9" fillId="0" borderId="40"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198" fontId="9" fillId="0" borderId="40" xfId="0" applyNumberFormat="1" applyFont="1" applyFill="1" applyBorder="1" applyAlignment="1">
      <alignment horizontal="right" vertical="center" shrinkToFit="1"/>
    </xf>
    <xf numFmtId="0" fontId="18" fillId="0" borderId="23" xfId="0" applyFont="1" applyFill="1" applyBorder="1" applyAlignment="1">
      <alignment horizontal="center" vertical="center" shrinkToFit="1"/>
    </xf>
    <xf numFmtId="0" fontId="18" fillId="0" borderId="47" xfId="0" applyFont="1" applyFill="1" applyBorder="1" applyAlignment="1">
      <alignment horizontal="center" vertical="center" shrinkToFit="1"/>
    </xf>
    <xf numFmtId="0" fontId="9" fillId="0" borderId="252" xfId="0" applyFont="1" applyBorder="1" applyAlignment="1" quotePrefix="1">
      <alignment horizontal="center" vertical="center"/>
    </xf>
    <xf numFmtId="198" fontId="9" fillId="0" borderId="253" xfId="0" applyNumberFormat="1" applyFont="1" applyFill="1" applyBorder="1" applyAlignment="1">
      <alignment horizontal="right" vertical="center" shrinkToFit="1"/>
    </xf>
    <xf numFmtId="198" fontId="9" fillId="0" borderId="254" xfId="0" applyNumberFormat="1" applyFont="1" applyFill="1" applyBorder="1" applyAlignment="1">
      <alignment horizontal="right" vertical="center" shrinkToFit="1"/>
    </xf>
    <xf numFmtId="198" fontId="9" fillId="0" borderId="255" xfId="0" applyNumberFormat="1" applyFont="1" applyFill="1" applyBorder="1" applyAlignment="1">
      <alignment horizontal="right" vertical="center" shrinkToFit="1"/>
    </xf>
    <xf numFmtId="198" fontId="9" fillId="0" borderId="252" xfId="0" applyNumberFormat="1" applyFont="1" applyFill="1" applyBorder="1" applyAlignment="1">
      <alignment horizontal="right" vertical="center" shrinkToFit="1"/>
    </xf>
    <xf numFmtId="0" fontId="9" fillId="0" borderId="114" xfId="0" applyFont="1" applyBorder="1" applyAlignment="1" quotePrefix="1">
      <alignment horizontal="center" vertical="center"/>
    </xf>
    <xf numFmtId="0" fontId="9" fillId="0" borderId="41" xfId="0" applyFont="1" applyBorder="1" applyAlignment="1" quotePrefix="1">
      <alignment horizontal="center" vertical="center"/>
    </xf>
    <xf numFmtId="198" fontId="9" fillId="0" borderId="110" xfId="0" applyNumberFormat="1" applyFont="1" applyBorder="1" applyAlignment="1">
      <alignment horizontal="right" vertical="center" shrinkToFit="1"/>
    </xf>
    <xf numFmtId="198" fontId="9" fillId="0" borderId="99" xfId="0" applyNumberFormat="1" applyFont="1" applyBorder="1" applyAlignment="1">
      <alignment horizontal="right" vertical="center" shrinkToFit="1"/>
    </xf>
    <xf numFmtId="198" fontId="9" fillId="0" borderId="52" xfId="0" applyNumberFormat="1" applyFont="1" applyBorder="1" applyAlignment="1">
      <alignment horizontal="right" vertical="center" shrinkToFit="1"/>
    </xf>
    <xf numFmtId="198" fontId="9" fillId="0" borderId="111" xfId="0" applyNumberFormat="1" applyFont="1" applyBorder="1" applyAlignment="1">
      <alignment horizontal="right" vertical="center" shrinkToFit="1"/>
    </xf>
    <xf numFmtId="198" fontId="9" fillId="0" borderId="66" xfId="0" applyNumberFormat="1" applyFont="1" applyBorder="1" applyAlignment="1">
      <alignment horizontal="right" vertical="center" shrinkToFit="1"/>
    </xf>
    <xf numFmtId="198" fontId="9" fillId="0" borderId="49" xfId="0" applyNumberFormat="1" applyFont="1" applyBorder="1" applyAlignment="1">
      <alignment horizontal="right" vertical="center" shrinkToFit="1"/>
    </xf>
    <xf numFmtId="198" fontId="9" fillId="0" borderId="109" xfId="0" applyNumberFormat="1" applyFont="1" applyBorder="1" applyAlignment="1">
      <alignment horizontal="right" vertical="center" shrinkToFit="1"/>
    </xf>
    <xf numFmtId="198" fontId="9" fillId="0" borderId="71" xfId="0" applyNumberFormat="1" applyFont="1" applyBorder="1" applyAlignment="1">
      <alignment horizontal="right" vertical="center" shrinkToFit="1"/>
    </xf>
    <xf numFmtId="198" fontId="9" fillId="0" borderId="59" xfId="0" applyNumberFormat="1" applyFont="1" applyBorder="1" applyAlignment="1">
      <alignment horizontal="right" vertical="center" shrinkToFit="1"/>
    </xf>
    <xf numFmtId="198" fontId="9" fillId="0" borderId="114" xfId="0" applyNumberFormat="1" applyFont="1" applyBorder="1" applyAlignment="1">
      <alignment horizontal="right" vertical="center" shrinkToFit="1"/>
    </xf>
    <xf numFmtId="198" fontId="9" fillId="0" borderId="17" xfId="0" applyNumberFormat="1" applyFont="1" applyBorder="1" applyAlignment="1">
      <alignment horizontal="right" vertical="center" shrinkToFit="1"/>
    </xf>
    <xf numFmtId="198" fontId="9" fillId="0" borderId="41" xfId="0" applyNumberFormat="1" applyFont="1" applyBorder="1" applyAlignment="1">
      <alignment horizontal="right" vertical="center" shrinkToFit="1"/>
    </xf>
    <xf numFmtId="198" fontId="9" fillId="0" borderId="85" xfId="0" applyNumberFormat="1" applyFont="1" applyFill="1" applyBorder="1" applyAlignment="1">
      <alignment horizontal="right" vertical="center" shrinkToFit="1"/>
    </xf>
    <xf numFmtId="0" fontId="18" fillId="0" borderId="14" xfId="0" applyFont="1" applyFill="1" applyBorder="1" applyAlignment="1">
      <alignment horizontal="center" vertical="center" shrinkToFit="1"/>
    </xf>
    <xf numFmtId="0" fontId="18" fillId="0" borderId="66" xfId="0" applyFont="1" applyFill="1" applyBorder="1" applyAlignment="1">
      <alignment horizontal="center" vertical="center" shrinkToFit="1"/>
    </xf>
    <xf numFmtId="0" fontId="18" fillId="0" borderId="49" xfId="0" applyFont="1" applyFill="1" applyBorder="1" applyAlignment="1">
      <alignment horizontal="center" vertical="center" shrinkToFit="1"/>
    </xf>
    <xf numFmtId="198" fontId="9" fillId="0" borderId="48" xfId="0" applyNumberFormat="1" applyFont="1" applyFill="1" applyBorder="1" applyAlignment="1">
      <alignment horizontal="right" vertical="center" shrinkToFit="1"/>
    </xf>
    <xf numFmtId="0" fontId="18" fillId="0" borderId="63" xfId="0" applyFont="1" applyFill="1" applyBorder="1" applyAlignment="1">
      <alignment horizontal="center" vertical="center" textRotation="255" shrinkToFit="1"/>
    </xf>
    <xf numFmtId="0" fontId="18" fillId="0" borderId="55" xfId="0" applyFont="1" applyFill="1" applyBorder="1" applyAlignment="1">
      <alignment horizontal="center" vertical="center" textRotation="255" shrinkToFit="1"/>
    </xf>
    <xf numFmtId="0" fontId="18" fillId="0" borderId="92" xfId="0" applyFont="1" applyFill="1" applyBorder="1" applyAlignment="1">
      <alignment horizontal="center" vertical="center" textRotation="255" shrinkToFit="1"/>
    </xf>
    <xf numFmtId="0" fontId="18" fillId="0" borderId="56" xfId="0" applyFont="1" applyFill="1" applyBorder="1" applyAlignment="1">
      <alignment horizontal="center" vertical="center" textRotation="255" shrinkToFit="1"/>
    </xf>
    <xf numFmtId="181" fontId="9" fillId="0" borderId="14" xfId="0" applyNumberFormat="1" applyFont="1" applyFill="1" applyBorder="1" applyAlignment="1">
      <alignment horizontal="right" shrinkToFit="1"/>
    </xf>
    <xf numFmtId="181" fontId="9" fillId="0" borderId="66" xfId="0" applyNumberFormat="1" applyFont="1" applyFill="1" applyBorder="1" applyAlignment="1">
      <alignment horizontal="right" shrinkToFit="1"/>
    </xf>
    <xf numFmtId="181" fontId="9" fillId="0" borderId="185" xfId="0" applyNumberFormat="1" applyFont="1" applyFill="1" applyBorder="1" applyAlignment="1">
      <alignment horizontal="right" shrinkToFit="1"/>
    </xf>
    <xf numFmtId="0" fontId="18" fillId="0" borderId="21" xfId="0" applyFont="1" applyFill="1" applyBorder="1" applyAlignment="1">
      <alignment horizontal="center" vertical="center" wrapText="1" shrinkToFit="1"/>
    </xf>
    <xf numFmtId="198" fontId="9" fillId="0" borderId="51" xfId="0" applyNumberFormat="1" applyFont="1" applyFill="1" applyBorder="1" applyAlignment="1">
      <alignment horizontal="right" vertical="center" shrinkToFit="1"/>
    </xf>
    <xf numFmtId="181" fontId="9" fillId="0" borderId="111" xfId="0" applyNumberFormat="1" applyFont="1" applyFill="1" applyBorder="1" applyAlignment="1">
      <alignment horizontal="right" shrinkToFit="1"/>
    </xf>
    <xf numFmtId="181" fontId="9" fillId="0" borderId="49" xfId="0" applyNumberFormat="1" applyFont="1" applyFill="1" applyBorder="1" applyAlignment="1">
      <alignment horizontal="right" shrinkToFit="1"/>
    </xf>
    <xf numFmtId="181" fontId="9" fillId="0" borderId="254" xfId="0" applyNumberFormat="1" applyFont="1" applyFill="1" applyBorder="1" applyAlignment="1">
      <alignment horizontal="right" shrinkToFit="1"/>
    </xf>
    <xf numFmtId="181" fontId="9" fillId="0" borderId="13" xfId="0" applyNumberFormat="1" applyFont="1" applyFill="1" applyBorder="1" applyAlignment="1">
      <alignment horizontal="right" shrinkToFit="1"/>
    </xf>
    <xf numFmtId="181" fontId="9" fillId="0" borderId="19" xfId="0" applyNumberFormat="1" applyFont="1" applyFill="1" applyBorder="1" applyAlignment="1">
      <alignment horizontal="right" shrinkToFit="1"/>
    </xf>
    <xf numFmtId="0" fontId="11" fillId="0" borderId="17" xfId="0" applyFont="1" applyFill="1" applyBorder="1" applyAlignment="1">
      <alignment horizontal="center" vertical="top" shrinkToFit="1"/>
    </xf>
    <xf numFmtId="0" fontId="11" fillId="0" borderId="41" xfId="0" applyFont="1" applyFill="1" applyBorder="1" applyAlignment="1">
      <alignment horizontal="center" vertical="top" shrinkToFit="1"/>
    </xf>
    <xf numFmtId="0" fontId="11" fillId="0" borderId="68" xfId="0" applyFont="1" applyFill="1" applyBorder="1" applyAlignment="1">
      <alignment horizontal="center" vertical="center" wrapText="1" shrinkToFit="1"/>
    </xf>
    <xf numFmtId="0" fontId="11" fillId="0" borderId="17" xfId="0" applyFont="1" applyFill="1" applyBorder="1" applyAlignment="1">
      <alignment horizontal="center" vertical="center" shrinkToFit="1"/>
    </xf>
    <xf numFmtId="0" fontId="9" fillId="0" borderId="25" xfId="0" applyFont="1" applyFill="1" applyBorder="1" applyAlignment="1">
      <alignment horizontal="center" vertical="center" shrinkToFit="1"/>
    </xf>
    <xf numFmtId="181" fontId="9" fillId="0" borderId="45" xfId="0" applyNumberFormat="1" applyFont="1" applyFill="1" applyBorder="1" applyAlignment="1">
      <alignment horizontal="right" shrinkToFit="1"/>
    </xf>
    <xf numFmtId="181" fontId="9" fillId="0" borderId="256" xfId="0" applyNumberFormat="1" applyFont="1" applyFill="1" applyBorder="1" applyAlignment="1">
      <alignment horizontal="right" shrinkToFit="1"/>
    </xf>
    <xf numFmtId="181" fontId="9" fillId="0" borderId="257" xfId="0" applyNumberFormat="1" applyFont="1" applyFill="1" applyBorder="1" applyAlignment="1">
      <alignment horizontal="right" shrinkToFit="1"/>
    </xf>
    <xf numFmtId="0" fontId="9" fillId="0" borderId="85" xfId="0" applyFont="1" applyFill="1" applyBorder="1" applyAlignment="1">
      <alignment horizontal="center" vertical="center" shrinkToFit="1"/>
    </xf>
    <xf numFmtId="0" fontId="9" fillId="0" borderId="71" xfId="0" applyFont="1" applyFill="1" applyBorder="1" applyAlignment="1">
      <alignment horizontal="center" vertical="center" shrinkToFit="1"/>
    </xf>
    <xf numFmtId="0" fontId="9" fillId="0" borderId="59" xfId="0" applyFont="1" applyFill="1" applyBorder="1" applyAlignment="1">
      <alignment horizontal="center" vertical="center" shrinkToFit="1"/>
    </xf>
    <xf numFmtId="181" fontId="9" fillId="0" borderId="77" xfId="0" applyNumberFormat="1" applyFont="1" applyFill="1" applyBorder="1" applyAlignment="1">
      <alignment horizontal="right" vertical="center" wrapText="1" shrinkToFit="1"/>
    </xf>
    <xf numFmtId="181" fontId="9" fillId="0" borderId="20" xfId="0" applyNumberFormat="1" applyFont="1" applyFill="1" applyBorder="1" applyAlignment="1">
      <alignment horizontal="right" vertical="center" wrapText="1" shrinkToFit="1"/>
    </xf>
    <xf numFmtId="181" fontId="9" fillId="0" borderId="68" xfId="0" applyNumberFormat="1" applyFont="1" applyFill="1" applyBorder="1" applyAlignment="1">
      <alignment horizontal="right" vertical="center" wrapText="1" shrinkToFit="1"/>
    </xf>
    <xf numFmtId="181" fontId="9" fillId="0" borderId="17" xfId="0" applyNumberFormat="1" applyFont="1" applyFill="1" applyBorder="1" applyAlignment="1">
      <alignment horizontal="right" vertical="center" wrapText="1" shrinkToFit="1"/>
    </xf>
    <xf numFmtId="181" fontId="9" fillId="0" borderId="230" xfId="0" applyNumberFormat="1" applyFont="1" applyFill="1" applyBorder="1" applyAlignment="1">
      <alignment horizontal="right" vertical="center" wrapText="1" shrinkToFit="1"/>
    </xf>
    <xf numFmtId="181" fontId="9" fillId="0" borderId="51" xfId="0" applyNumberFormat="1" applyFont="1" applyFill="1" applyBorder="1" applyAlignment="1">
      <alignment horizontal="right" vertical="center" wrapText="1" shrinkToFit="1"/>
    </xf>
    <xf numFmtId="181" fontId="9" fillId="0" borderId="99" xfId="0" applyNumberFormat="1" applyFont="1" applyFill="1" applyBorder="1" applyAlignment="1">
      <alignment horizontal="right" vertical="center" wrapText="1" shrinkToFit="1"/>
    </xf>
    <xf numFmtId="181" fontId="9" fillId="0" borderId="184" xfId="0" applyNumberFormat="1" applyFont="1" applyFill="1" applyBorder="1" applyAlignment="1">
      <alignment horizontal="right" vertical="center" wrapText="1" shrinkToFit="1"/>
    </xf>
    <xf numFmtId="0" fontId="9" fillId="0" borderId="51" xfId="0" applyFont="1" applyFill="1" applyBorder="1" applyAlignment="1">
      <alignment horizontal="center" vertical="center" shrinkToFit="1"/>
    </xf>
    <xf numFmtId="0" fontId="9" fillId="0" borderId="99" xfId="0" applyFont="1" applyFill="1" applyBorder="1" applyAlignment="1">
      <alignment horizontal="center" vertical="center" shrinkToFit="1"/>
    </xf>
    <xf numFmtId="0" fontId="9" fillId="0" borderId="52" xfId="0" applyFont="1" applyFill="1" applyBorder="1" applyAlignment="1">
      <alignment horizontal="center" vertical="center" shrinkToFit="1"/>
    </xf>
    <xf numFmtId="0" fontId="11" fillId="0" borderId="40" xfId="0" applyFont="1" applyFill="1" applyBorder="1" applyAlignment="1">
      <alignment horizontal="center" vertical="center" wrapText="1" shrinkToFit="1"/>
    </xf>
    <xf numFmtId="0" fontId="9" fillId="0" borderId="40" xfId="0" applyFont="1" applyBorder="1" applyAlignment="1" quotePrefix="1">
      <alignment horizontal="center" vertical="center" wrapText="1"/>
    </xf>
    <xf numFmtId="0" fontId="9" fillId="0" borderId="17" xfId="0" applyFont="1" applyBorder="1" applyAlignment="1" quotePrefix="1">
      <alignment horizontal="center" vertical="center" wrapText="1"/>
    </xf>
    <xf numFmtId="0" fontId="9" fillId="0" borderId="230" xfId="0" applyFont="1" applyBorder="1" applyAlignment="1" quotePrefix="1">
      <alignment horizontal="center" vertical="center" wrapText="1"/>
    </xf>
    <xf numFmtId="181" fontId="9" fillId="0" borderId="62" xfId="0" applyNumberFormat="1" applyFont="1" applyFill="1" applyBorder="1" applyAlignment="1">
      <alignment horizontal="right" vertical="center" wrapText="1" shrinkToFit="1"/>
    </xf>
    <xf numFmtId="0" fontId="9" fillId="0" borderId="14" xfId="0" applyFont="1" applyFill="1" applyBorder="1" applyAlignment="1">
      <alignment horizontal="center" vertical="center" shrinkToFit="1"/>
    </xf>
    <xf numFmtId="0" fontId="9" fillId="0" borderId="66" xfId="0" applyFont="1" applyFill="1" applyBorder="1" applyAlignment="1">
      <alignment horizontal="center" vertical="center" shrinkToFit="1"/>
    </xf>
    <xf numFmtId="0" fontId="9" fillId="0" borderId="49" xfId="0" applyFont="1" applyFill="1" applyBorder="1" applyAlignment="1">
      <alignment horizontal="center" vertical="center" shrinkToFit="1"/>
    </xf>
    <xf numFmtId="0" fontId="24" fillId="0" borderId="40" xfId="0" applyFont="1" applyFill="1" applyBorder="1" applyAlignment="1">
      <alignment horizontal="center" vertical="center" shrinkToFit="1"/>
    </xf>
    <xf numFmtId="0" fontId="24" fillId="0" borderId="17" xfId="0" applyFont="1" applyFill="1" applyBorder="1" applyAlignment="1">
      <alignment horizontal="center" vertical="center" shrinkToFit="1"/>
    </xf>
    <xf numFmtId="0" fontId="15" fillId="0" borderId="40" xfId="0" applyFont="1" applyFill="1" applyBorder="1" applyAlignment="1">
      <alignment horizontal="center" vertical="center" wrapText="1"/>
    </xf>
    <xf numFmtId="0" fontId="15" fillId="0" borderId="17" xfId="0" applyFont="1" applyFill="1" applyBorder="1" applyAlignment="1">
      <alignment horizontal="center" vertical="center"/>
    </xf>
    <xf numFmtId="181" fontId="9" fillId="0" borderId="25" xfId="0" applyNumberFormat="1" applyFont="1" applyFill="1" applyBorder="1" applyAlignment="1">
      <alignment horizontal="right" vertical="center" wrapText="1" shrinkToFit="1"/>
    </xf>
    <xf numFmtId="0" fontId="9" fillId="0" borderId="21" xfId="0" applyFont="1" applyFill="1" applyBorder="1" applyAlignment="1">
      <alignment horizontal="center" vertical="center" textRotation="255" shrinkToFit="1"/>
    </xf>
    <xf numFmtId="0" fontId="9" fillId="0" borderId="183" xfId="0" applyFont="1" applyFill="1" applyBorder="1" applyAlignment="1">
      <alignment horizontal="center" vertical="center" textRotation="255" shrinkToFit="1"/>
    </xf>
    <xf numFmtId="0" fontId="9" fillId="0" borderId="80" xfId="0" applyFont="1" applyFill="1" applyBorder="1" applyAlignment="1">
      <alignment horizontal="center" vertical="center" textRotation="255" shrinkToFit="1"/>
    </xf>
    <xf numFmtId="0" fontId="9" fillId="0" borderId="16" xfId="0" applyFont="1" applyFill="1" applyBorder="1" applyAlignment="1">
      <alignment horizontal="center" vertical="center" textRotation="255" shrinkToFit="1"/>
    </xf>
    <xf numFmtId="181" fontId="9" fillId="0" borderId="258" xfId="0" applyNumberFormat="1" applyFont="1" applyFill="1" applyBorder="1" applyAlignment="1">
      <alignment horizontal="right" vertical="center" wrapText="1" shrinkToFit="1"/>
    </xf>
    <xf numFmtId="181" fontId="9" fillId="0" borderId="26" xfId="0" applyNumberFormat="1" applyFont="1" applyFill="1" applyBorder="1" applyAlignment="1">
      <alignment horizontal="right" vertical="center" wrapText="1" shrinkToFit="1"/>
    </xf>
    <xf numFmtId="181" fontId="9" fillId="0" borderId="62" xfId="0" applyNumberFormat="1" applyFont="1" applyFill="1" applyBorder="1" applyAlignment="1">
      <alignment horizontal="right" shrinkToFit="1"/>
    </xf>
    <xf numFmtId="181" fontId="9" fillId="0" borderId="99" xfId="0" applyNumberFormat="1" applyFont="1" applyFill="1" applyBorder="1" applyAlignment="1">
      <alignment horizontal="right" shrinkToFit="1"/>
    </xf>
    <xf numFmtId="181" fontId="9" fillId="0" borderId="184" xfId="0" applyNumberFormat="1" applyFont="1" applyFill="1" applyBorder="1" applyAlignment="1">
      <alignment horizontal="right" shrinkToFit="1"/>
    </xf>
    <xf numFmtId="0" fontId="9" fillId="0" borderId="62" xfId="0" applyFont="1" applyFill="1" applyBorder="1" applyAlignment="1">
      <alignment horizontal="center" vertical="center" shrinkToFit="1"/>
    </xf>
    <xf numFmtId="181" fontId="9" fillId="0" borderId="109" xfId="0" applyNumberFormat="1" applyFont="1" applyFill="1" applyBorder="1" applyAlignment="1">
      <alignment horizontal="right" vertical="center" wrapText="1" shrinkToFit="1"/>
    </xf>
    <xf numFmtId="181" fontId="9" fillId="0" borderId="71" xfId="0" applyNumberFormat="1" applyFont="1" applyFill="1" applyBorder="1" applyAlignment="1">
      <alignment horizontal="right" vertical="center" wrapText="1" shrinkToFit="1"/>
    </xf>
    <xf numFmtId="181" fontId="9" fillId="0" borderId="59" xfId="0" applyNumberFormat="1" applyFont="1" applyFill="1" applyBorder="1" applyAlignment="1">
      <alignment horizontal="right" vertical="center" wrapText="1" shrinkToFit="1"/>
    </xf>
    <xf numFmtId="181" fontId="9" fillId="0" borderId="44" xfId="0" applyNumberFormat="1" applyFont="1" applyFill="1" applyBorder="1" applyAlignment="1">
      <alignment horizontal="right" vertical="center" wrapText="1" shrinkToFit="1"/>
    </xf>
    <xf numFmtId="181" fontId="9" fillId="0" borderId="53" xfId="0" applyNumberFormat="1" applyFont="1" applyFill="1" applyBorder="1" applyAlignment="1">
      <alignment horizontal="right" vertical="center" wrapText="1" shrinkToFit="1"/>
    </xf>
    <xf numFmtId="0" fontId="27" fillId="0" borderId="47" xfId="0" applyFont="1" applyFill="1" applyBorder="1" applyAlignment="1">
      <alignment horizontal="left" vertical="center"/>
    </xf>
    <xf numFmtId="181" fontId="9" fillId="0" borderId="44" xfId="0" applyNumberFormat="1" applyFont="1" applyFill="1" applyBorder="1" applyAlignment="1">
      <alignment horizontal="right" shrinkToFit="1"/>
    </xf>
    <xf numFmtId="181" fontId="9" fillId="0" borderId="259" xfId="0" applyNumberFormat="1" applyFont="1" applyFill="1" applyBorder="1" applyAlignment="1">
      <alignment horizontal="right" shrinkToFit="1"/>
    </xf>
    <xf numFmtId="181" fontId="18" fillId="0" borderId="0" xfId="0" applyNumberFormat="1" applyFont="1" applyFill="1" applyBorder="1" applyAlignment="1">
      <alignment horizontal="left" vertical="top" wrapText="1" shrinkToFit="1"/>
    </xf>
    <xf numFmtId="181" fontId="9" fillId="0" borderId="68" xfId="0" applyNumberFormat="1" applyFont="1" applyFill="1" applyBorder="1" applyAlignment="1">
      <alignment horizontal="right" shrinkToFit="1"/>
    </xf>
    <xf numFmtId="181" fontId="9" fillId="0" borderId="17" xfId="0" applyNumberFormat="1" applyFont="1" applyFill="1" applyBorder="1" applyAlignment="1">
      <alignment horizontal="right" shrinkToFit="1"/>
    </xf>
    <xf numFmtId="181" fontId="9" fillId="0" borderId="252" xfId="0" applyNumberFormat="1" applyFont="1" applyFill="1" applyBorder="1" applyAlignment="1">
      <alignment horizontal="right" shrinkToFit="1"/>
    </xf>
    <xf numFmtId="181" fontId="9" fillId="0" borderId="230" xfId="0" applyNumberFormat="1" applyFont="1" applyFill="1" applyBorder="1" applyAlignment="1">
      <alignment horizontal="right" shrinkToFit="1"/>
    </xf>
    <xf numFmtId="181" fontId="9" fillId="0" borderId="32" xfId="0" applyNumberFormat="1" applyFont="1" applyFill="1" applyBorder="1" applyAlignment="1">
      <alignment horizontal="right" shrinkToFit="1"/>
    </xf>
    <xf numFmtId="181" fontId="9" fillId="0" borderId="70" xfId="0" applyNumberFormat="1" applyFont="1" applyFill="1" applyBorder="1" applyAlignment="1">
      <alignment horizontal="right" shrinkToFit="1"/>
    </xf>
    <xf numFmtId="181" fontId="9" fillId="0" borderId="40" xfId="0" applyNumberFormat="1" applyFont="1" applyFill="1" applyBorder="1" applyAlignment="1">
      <alignment horizontal="right" shrinkToFit="1"/>
    </xf>
    <xf numFmtId="181" fontId="9" fillId="0" borderId="25" xfId="0" applyNumberFormat="1" applyFont="1" applyFill="1" applyBorder="1" applyAlignment="1">
      <alignment horizontal="right" shrinkToFit="1"/>
    </xf>
    <xf numFmtId="181" fontId="9" fillId="0" borderId="71" xfId="0" applyNumberFormat="1" applyFont="1" applyFill="1" applyBorder="1" applyAlignment="1">
      <alignment horizontal="right" shrinkToFit="1"/>
    </xf>
    <xf numFmtId="181" fontId="9" fillId="0" borderId="213" xfId="0" applyNumberFormat="1" applyFont="1" applyFill="1" applyBorder="1" applyAlignment="1">
      <alignment horizontal="right" shrinkToFit="1"/>
    </xf>
    <xf numFmtId="181" fontId="9" fillId="0" borderId="55" xfId="0" applyNumberFormat="1" applyFont="1" applyFill="1" applyBorder="1" applyAlignment="1">
      <alignment horizontal="right" shrinkToFit="1"/>
    </xf>
    <xf numFmtId="181" fontId="9" fillId="0" borderId="39" xfId="0" applyNumberFormat="1" applyFont="1" applyFill="1" applyBorder="1" applyAlignment="1">
      <alignment horizontal="right" shrinkToFit="1"/>
    </xf>
    <xf numFmtId="0" fontId="9" fillId="0" borderId="63" xfId="0" applyFont="1" applyFill="1" applyBorder="1" applyAlignment="1">
      <alignment horizontal="center" vertical="center" textRotation="255" shrinkToFit="1"/>
    </xf>
    <xf numFmtId="0" fontId="9" fillId="0" borderId="55" xfId="0" applyFont="1" applyFill="1" applyBorder="1" applyAlignment="1">
      <alignment horizontal="center" vertical="center" textRotation="255" shrinkToFit="1"/>
    </xf>
    <xf numFmtId="0" fontId="9" fillId="0" borderId="23" xfId="0" applyFont="1" applyFill="1" applyBorder="1" applyAlignment="1">
      <alignment horizontal="center" vertical="center" textRotation="255" shrinkToFit="1"/>
    </xf>
    <xf numFmtId="0" fontId="9" fillId="0" borderId="233" xfId="0" applyFont="1" applyFill="1" applyBorder="1" applyAlignment="1">
      <alignment horizontal="center" vertical="center" textRotation="255" shrinkToFit="1"/>
    </xf>
    <xf numFmtId="0" fontId="9" fillId="0" borderId="41" xfId="0" applyFont="1" applyFill="1" applyBorder="1" applyAlignment="1">
      <alignment horizontal="center" vertical="center" shrinkToFit="1"/>
    </xf>
    <xf numFmtId="181" fontId="9" fillId="0" borderId="260" xfId="0" applyNumberFormat="1" applyFont="1" applyFill="1" applyBorder="1" applyAlignment="1">
      <alignment horizontal="right" vertical="center" wrapText="1" shrinkToFit="1"/>
    </xf>
    <xf numFmtId="181" fontId="9" fillId="0" borderId="18" xfId="0" applyNumberFormat="1" applyFont="1" applyFill="1" applyBorder="1" applyAlignment="1">
      <alignment horizontal="right" shrinkToFit="1"/>
    </xf>
    <xf numFmtId="0" fontId="42" fillId="0" borderId="230" xfId="0" applyFont="1" applyFill="1" applyBorder="1" applyAlignment="1">
      <alignment horizontal="center" vertical="center"/>
    </xf>
    <xf numFmtId="0" fontId="9" fillId="0" borderId="17" xfId="0" applyFont="1" applyFill="1" applyBorder="1" applyAlignment="1">
      <alignment horizontal="center" vertical="center" wrapText="1"/>
    </xf>
    <xf numFmtId="0" fontId="9" fillId="0" borderId="230" xfId="0" applyFont="1" applyFill="1" applyBorder="1" applyAlignment="1">
      <alignment horizontal="center" vertical="center" wrapText="1"/>
    </xf>
    <xf numFmtId="181" fontId="9" fillId="0" borderId="213" xfId="0" applyNumberFormat="1" applyFont="1" applyFill="1" applyBorder="1" applyAlignment="1">
      <alignment horizontal="right" vertical="center" wrapText="1" shrinkToFit="1"/>
    </xf>
    <xf numFmtId="181" fontId="18" fillId="0" borderId="46" xfId="0" applyNumberFormat="1" applyFont="1" applyFill="1" applyBorder="1" applyAlignment="1">
      <alignment horizontal="left" vertical="top" wrapText="1" shrinkToFit="1"/>
    </xf>
    <xf numFmtId="181" fontId="9" fillId="0" borderId="40" xfId="0" applyNumberFormat="1" applyFont="1" applyFill="1" applyBorder="1" applyAlignment="1">
      <alignment horizontal="right" vertical="center" wrapText="1" shrinkToFit="1"/>
    </xf>
    <xf numFmtId="181" fontId="9" fillId="0" borderId="261" xfId="0" applyNumberFormat="1" applyFont="1" applyFill="1" applyBorder="1" applyAlignment="1">
      <alignment horizontal="right" vertical="center" wrapText="1" shrinkToFit="1"/>
    </xf>
    <xf numFmtId="181" fontId="9" fillId="0" borderId="39" xfId="0" applyNumberFormat="1" applyFont="1" applyFill="1" applyBorder="1" applyAlignment="1">
      <alignment horizontal="right" vertical="center" wrapText="1" shrinkToFit="1"/>
    </xf>
    <xf numFmtId="0" fontId="9" fillId="0" borderId="32" xfId="0" applyFont="1" applyBorder="1" applyAlignment="1" quotePrefix="1">
      <alignment horizontal="center" vertical="center"/>
    </xf>
    <xf numFmtId="0" fontId="9" fillId="0" borderId="32" xfId="0" applyFont="1" applyBorder="1" applyAlignment="1">
      <alignment horizontal="center" vertical="center"/>
    </xf>
    <xf numFmtId="0" fontId="9" fillId="0" borderId="249" xfId="0" applyFont="1" applyBorder="1" applyAlignment="1">
      <alignment horizontal="center" vertical="center"/>
    </xf>
    <xf numFmtId="0" fontId="9" fillId="0" borderId="84" xfId="0" applyFont="1" applyBorder="1" applyAlignment="1">
      <alignment horizontal="center" vertical="center"/>
    </xf>
    <xf numFmtId="0" fontId="9" fillId="0" borderId="69" xfId="0" applyFont="1" applyBorder="1" applyAlignment="1">
      <alignment horizontal="center" vertical="center"/>
    </xf>
    <xf numFmtId="0" fontId="16" fillId="0" borderId="25" xfId="0" applyFont="1" applyFill="1" applyBorder="1" applyAlignment="1">
      <alignment horizontal="center" vertical="center"/>
    </xf>
    <xf numFmtId="0" fontId="16" fillId="0" borderId="71" xfId="0" applyFont="1" applyFill="1" applyBorder="1" applyAlignment="1">
      <alignment horizontal="center" vertical="center"/>
    </xf>
    <xf numFmtId="182" fontId="9" fillId="0" borderId="77" xfId="0" applyNumberFormat="1" applyFont="1" applyFill="1" applyBorder="1" applyAlignment="1">
      <alignment horizontal="right" vertical="center"/>
    </xf>
    <xf numFmtId="182" fontId="9" fillId="0" borderId="20" xfId="0" applyNumberFormat="1" applyFont="1" applyFill="1" applyBorder="1" applyAlignment="1">
      <alignment horizontal="right" vertical="center"/>
    </xf>
    <xf numFmtId="182" fontId="9" fillId="0" borderId="213" xfId="0" applyNumberFormat="1" applyFont="1" applyFill="1" applyBorder="1" applyAlignment="1">
      <alignment horizontal="right" vertical="center"/>
    </xf>
    <xf numFmtId="182" fontId="9" fillId="0" borderId="25" xfId="0" applyNumberFormat="1" applyFont="1" applyFill="1" applyBorder="1" applyAlignment="1">
      <alignment horizontal="right" vertical="center"/>
    </xf>
    <xf numFmtId="182" fontId="9" fillId="0" borderId="71" xfId="0" applyNumberFormat="1" applyFont="1" applyFill="1" applyBorder="1" applyAlignment="1">
      <alignment horizontal="right" vertical="center"/>
    </xf>
    <xf numFmtId="182" fontId="9" fillId="0" borderId="59" xfId="0" applyNumberFormat="1" applyFont="1" applyFill="1" applyBorder="1" applyAlignment="1">
      <alignment horizontal="right" vertical="center"/>
    </xf>
    <xf numFmtId="182" fontId="9" fillId="0" borderId="66" xfId="0" applyNumberFormat="1" applyFont="1" applyFill="1" applyBorder="1" applyAlignment="1">
      <alignment horizontal="right" vertical="center"/>
    </xf>
    <xf numFmtId="182" fontId="9" fillId="0" borderId="49" xfId="0" applyNumberFormat="1" applyFont="1" applyFill="1" applyBorder="1" applyAlignment="1">
      <alignment horizontal="right" vertical="center"/>
    </xf>
    <xf numFmtId="0" fontId="16" fillId="0" borderId="14" xfId="0" applyFont="1" applyFill="1" applyBorder="1" applyAlignment="1">
      <alignment horizontal="center" vertical="center"/>
    </xf>
    <xf numFmtId="0" fontId="16" fillId="0" borderId="66" xfId="0" applyFont="1" applyFill="1" applyBorder="1" applyAlignment="1">
      <alignment horizontal="center" vertical="center"/>
    </xf>
    <xf numFmtId="182" fontId="9" fillId="0" borderId="73" xfId="0" applyNumberFormat="1" applyFont="1" applyFill="1" applyBorder="1" applyAlignment="1">
      <alignment horizontal="right" vertical="center"/>
    </xf>
    <xf numFmtId="182" fontId="9" fillId="0" borderId="13" xfId="0" applyNumberFormat="1" applyFont="1" applyFill="1" applyBorder="1" applyAlignment="1">
      <alignment horizontal="right" vertical="center"/>
    </xf>
    <xf numFmtId="182" fontId="9" fillId="0" borderId="185" xfId="0" applyNumberFormat="1" applyFont="1" applyFill="1" applyBorder="1" applyAlignment="1">
      <alignment horizontal="right" vertical="center"/>
    </xf>
    <xf numFmtId="182" fontId="9" fillId="0" borderId="14" xfId="0" applyNumberFormat="1" applyFont="1" applyFill="1" applyBorder="1" applyAlignment="1">
      <alignment horizontal="right" vertical="center"/>
    </xf>
    <xf numFmtId="0" fontId="16" fillId="0" borderId="42" xfId="0" applyFont="1" applyFill="1" applyBorder="1" applyAlignment="1">
      <alignment horizontal="center" vertical="center" textRotation="255"/>
    </xf>
    <xf numFmtId="0" fontId="16" fillId="0" borderId="27" xfId="0" applyFont="1" applyFill="1" applyBorder="1" applyAlignment="1">
      <alignment horizontal="center" vertical="center" textRotation="255"/>
    </xf>
    <xf numFmtId="0" fontId="16" fillId="0" borderId="30" xfId="0" applyFont="1" applyFill="1" applyBorder="1" applyAlignment="1">
      <alignment horizontal="center" vertical="center" textRotation="255"/>
    </xf>
    <xf numFmtId="0" fontId="16" fillId="0" borderId="62" xfId="0" applyFont="1" applyFill="1" applyBorder="1" applyAlignment="1">
      <alignment horizontal="center" vertical="center"/>
    </xf>
    <xf numFmtId="0" fontId="16" fillId="0" borderId="99" xfId="0" applyFont="1" applyFill="1" applyBorder="1" applyAlignment="1">
      <alignment horizontal="center" vertical="center"/>
    </xf>
    <xf numFmtId="182" fontId="9" fillId="0" borderId="72" xfId="0" applyNumberFormat="1" applyFont="1" applyFill="1" applyBorder="1" applyAlignment="1">
      <alignment horizontal="right" vertical="center"/>
    </xf>
    <xf numFmtId="182" fontId="9" fillId="0" borderId="45" xfId="0" applyNumberFormat="1" applyFont="1" applyFill="1" applyBorder="1" applyAlignment="1">
      <alignment horizontal="right" vertical="center"/>
    </xf>
    <xf numFmtId="182" fontId="9" fillId="0" borderId="184" xfId="0" applyNumberFormat="1" applyFont="1" applyFill="1" applyBorder="1" applyAlignment="1">
      <alignment horizontal="right" vertical="center"/>
    </xf>
    <xf numFmtId="182" fontId="9" fillId="0" borderId="62" xfId="0" applyNumberFormat="1" applyFont="1" applyFill="1" applyBorder="1" applyAlignment="1">
      <alignment horizontal="right" vertical="center"/>
    </xf>
    <xf numFmtId="182" fontId="9" fillId="0" borderId="99" xfId="0" applyNumberFormat="1" applyFont="1" applyFill="1" applyBorder="1" applyAlignment="1">
      <alignment horizontal="right" vertical="center"/>
    </xf>
    <xf numFmtId="182" fontId="9" fillId="0" borderId="52" xfId="0" applyNumberFormat="1" applyFont="1" applyFill="1" applyBorder="1" applyAlignment="1">
      <alignment horizontal="right" vertical="center"/>
    </xf>
    <xf numFmtId="0" fontId="16" fillId="0" borderId="29" xfId="0" applyFont="1" applyFill="1" applyBorder="1" applyAlignment="1">
      <alignment horizontal="center" vertical="center"/>
    </xf>
    <xf numFmtId="0" fontId="16" fillId="0" borderId="10" xfId="0" applyFont="1" applyFill="1" applyBorder="1" applyAlignment="1">
      <alignment horizontal="center" vertical="center"/>
    </xf>
    <xf numFmtId="0" fontId="9" fillId="0" borderId="40" xfId="0" applyFont="1" applyBorder="1" applyAlignment="1" quotePrefix="1">
      <alignment horizontal="center" vertical="center"/>
    </xf>
    <xf numFmtId="182" fontId="9" fillId="0" borderId="67" xfId="0" applyNumberFormat="1" applyFont="1" applyFill="1" applyBorder="1" applyAlignment="1">
      <alignment horizontal="right" vertical="center"/>
    </xf>
    <xf numFmtId="182" fontId="9" fillId="0" borderId="46" xfId="0" applyNumberFormat="1" applyFont="1" applyFill="1" applyBorder="1" applyAlignment="1">
      <alignment horizontal="right" vertical="center"/>
    </xf>
    <xf numFmtId="182" fontId="9" fillId="0" borderId="183" xfId="0" applyNumberFormat="1" applyFont="1" applyFill="1" applyBorder="1" applyAlignment="1">
      <alignment horizontal="right" vertical="center"/>
    </xf>
    <xf numFmtId="182" fontId="9" fillId="0" borderId="243" xfId="0" applyNumberFormat="1" applyFont="1" applyFill="1" applyBorder="1" applyAlignment="1">
      <alignment horizontal="right" vertical="center"/>
    </xf>
    <xf numFmtId="182" fontId="9" fillId="0" borderId="22" xfId="0" applyNumberFormat="1" applyFont="1" applyFill="1" applyBorder="1" applyAlignment="1">
      <alignment horizontal="right" vertical="center"/>
    </xf>
    <xf numFmtId="0" fontId="16" fillId="0" borderId="85" xfId="0" applyFont="1" applyFill="1" applyBorder="1" applyAlignment="1">
      <alignment horizontal="center" vertical="center"/>
    </xf>
    <xf numFmtId="182" fontId="9" fillId="0" borderId="109" xfId="0" applyNumberFormat="1" applyFont="1" applyFill="1" applyBorder="1" applyAlignment="1">
      <alignment horizontal="right" vertical="center"/>
    </xf>
    <xf numFmtId="0" fontId="16" fillId="0" borderId="21" xfId="0" applyFont="1" applyFill="1" applyBorder="1" applyAlignment="1">
      <alignment horizontal="center" vertical="center"/>
    </xf>
    <xf numFmtId="0" fontId="16" fillId="0" borderId="46" xfId="0" applyFont="1" applyFill="1" applyBorder="1" applyAlignment="1">
      <alignment horizontal="center" vertical="center"/>
    </xf>
    <xf numFmtId="182" fontId="9" fillId="0" borderId="84" xfId="0" applyNumberFormat="1" applyFont="1" applyFill="1" applyBorder="1" applyAlignment="1">
      <alignment horizontal="right" vertical="center"/>
    </xf>
    <xf numFmtId="0" fontId="18" fillId="0" borderId="40" xfId="0" applyFont="1" applyBorder="1" applyAlignment="1">
      <alignment horizontal="center" vertical="center" wrapText="1"/>
    </xf>
    <xf numFmtId="0" fontId="18" fillId="0" borderId="17" xfId="0" applyFont="1" applyBorder="1" applyAlignment="1" quotePrefix="1">
      <alignment horizontal="center" vertical="center"/>
    </xf>
    <xf numFmtId="0" fontId="18" fillId="0" borderId="230" xfId="0" applyFont="1" applyBorder="1" applyAlignment="1" quotePrefix="1">
      <alignment horizontal="center" vertical="center"/>
    </xf>
    <xf numFmtId="0" fontId="42" fillId="0" borderId="17" xfId="0" applyFont="1" applyFill="1" applyBorder="1" applyAlignment="1">
      <alignment horizontal="center" vertical="center"/>
    </xf>
    <xf numFmtId="0" fontId="16" fillId="0" borderId="85" xfId="0" applyFont="1" applyFill="1" applyBorder="1" applyAlignment="1">
      <alignment horizontal="distributed" vertical="center" shrinkToFit="1"/>
    </xf>
    <xf numFmtId="0" fontId="16" fillId="0" borderId="71" xfId="0" applyFont="1" applyFill="1" applyBorder="1" applyAlignment="1">
      <alignment horizontal="distributed" vertical="center" shrinkToFit="1"/>
    </xf>
    <xf numFmtId="0" fontId="16" fillId="0" borderId="59" xfId="0" applyFont="1" applyFill="1" applyBorder="1" applyAlignment="1">
      <alignment horizontal="distributed" vertical="center" shrinkToFit="1"/>
    </xf>
    <xf numFmtId="186" fontId="9" fillId="0" borderId="40" xfId="0" applyNumberFormat="1" applyFont="1" applyFill="1" applyBorder="1" applyAlignment="1">
      <alignment horizontal="right" vertical="center"/>
    </xf>
    <xf numFmtId="186" fontId="9" fillId="0" borderId="17" xfId="0" applyNumberFormat="1" applyFont="1" applyFill="1" applyBorder="1" applyAlignment="1">
      <alignment horizontal="right" vertical="center"/>
    </xf>
    <xf numFmtId="186" fontId="9" fillId="0" borderId="230" xfId="0" applyNumberFormat="1" applyFont="1" applyFill="1" applyBorder="1" applyAlignment="1">
      <alignment horizontal="right" vertical="center"/>
    </xf>
    <xf numFmtId="186" fontId="9" fillId="0" borderId="68" xfId="0" applyNumberFormat="1" applyFont="1" applyFill="1" applyBorder="1" applyAlignment="1">
      <alignment horizontal="right" vertical="center"/>
    </xf>
    <xf numFmtId="0" fontId="27" fillId="0" borderId="0" xfId="0" applyFont="1" applyFill="1" applyBorder="1" applyAlignment="1">
      <alignment horizontal="left" vertical="center"/>
    </xf>
    <xf numFmtId="0" fontId="16" fillId="0" borderId="51" xfId="0" applyFont="1" applyFill="1" applyBorder="1" applyAlignment="1">
      <alignment horizontal="distributed" vertical="center" shrinkToFit="1"/>
    </xf>
    <xf numFmtId="0" fontId="16" fillId="0" borderId="99" xfId="0" applyFont="1" applyFill="1" applyBorder="1" applyAlignment="1">
      <alignment horizontal="distributed" vertical="center" shrinkToFit="1"/>
    </xf>
    <xf numFmtId="0" fontId="16" fillId="0" borderId="52" xfId="0" applyFont="1" applyFill="1" applyBorder="1" applyAlignment="1">
      <alignment horizontal="distributed" vertical="center" shrinkToFit="1"/>
    </xf>
    <xf numFmtId="0" fontId="15" fillId="0" borderId="40" xfId="0" applyFont="1" applyBorder="1" applyAlignment="1">
      <alignment horizontal="center" vertical="center" wrapText="1"/>
    </xf>
    <xf numFmtId="0" fontId="15" fillId="0" borderId="17" xfId="0" applyFont="1" applyBorder="1" applyAlignment="1">
      <alignment horizontal="center" vertical="center" wrapText="1"/>
    </xf>
    <xf numFmtId="186" fontId="9" fillId="0" borderId="62" xfId="0" applyNumberFormat="1" applyFont="1" applyFill="1" applyBorder="1" applyAlignment="1">
      <alignment horizontal="right" vertical="center"/>
    </xf>
    <xf numFmtId="186" fontId="9" fillId="0" borderId="99" xfId="0" applyNumberFormat="1" applyFont="1" applyFill="1" applyBorder="1" applyAlignment="1">
      <alignment horizontal="right" vertical="center"/>
    </xf>
    <xf numFmtId="186" fontId="9" fillId="0" borderId="184" xfId="0" applyNumberFormat="1" applyFont="1" applyFill="1" applyBorder="1" applyAlignment="1">
      <alignment horizontal="right" vertical="center"/>
    </xf>
    <xf numFmtId="0" fontId="15" fillId="0" borderId="17" xfId="0" applyFont="1" applyFill="1" applyBorder="1" applyAlignment="1">
      <alignment horizontal="center" vertical="center" wrapText="1"/>
    </xf>
    <xf numFmtId="186" fontId="9" fillId="0" borderId="25" xfId="0" applyNumberFormat="1" applyFont="1" applyFill="1" applyBorder="1" applyAlignment="1">
      <alignment horizontal="right" vertical="center"/>
    </xf>
    <xf numFmtId="186" fontId="9" fillId="0" borderId="71" xfId="0" applyNumberFormat="1" applyFont="1" applyFill="1" applyBorder="1" applyAlignment="1">
      <alignment horizontal="right" vertical="center"/>
    </xf>
    <xf numFmtId="186" fontId="9" fillId="0" borderId="213" xfId="0" applyNumberFormat="1" applyFont="1" applyFill="1" applyBorder="1" applyAlignment="1">
      <alignment horizontal="right" vertical="center"/>
    </xf>
    <xf numFmtId="182" fontId="9" fillId="0" borderId="25" xfId="0" applyNumberFormat="1" applyFont="1" applyBorder="1" applyAlignment="1">
      <alignment horizontal="right" vertical="center"/>
    </xf>
    <xf numFmtId="182" fontId="9" fillId="0" borderId="71" xfId="0" applyNumberFormat="1" applyFont="1" applyBorder="1" applyAlignment="1">
      <alignment horizontal="right" vertical="center"/>
    </xf>
    <xf numFmtId="182" fontId="9" fillId="0" borderId="213" xfId="0" applyNumberFormat="1" applyFont="1" applyBorder="1" applyAlignment="1">
      <alignment horizontal="right" vertical="center"/>
    </xf>
    <xf numFmtId="0" fontId="16" fillId="0" borderId="51" xfId="0" applyFont="1" applyBorder="1" applyAlignment="1">
      <alignment horizontal="distributed" vertical="center" shrinkToFit="1"/>
    </xf>
    <xf numFmtId="0" fontId="16" fillId="0" borderId="99" xfId="0" applyFont="1" applyBorder="1" applyAlignment="1">
      <alignment horizontal="distributed" vertical="center" shrinkToFit="1"/>
    </xf>
    <xf numFmtId="0" fontId="16" fillId="0" borderId="52" xfId="0" applyFont="1" applyBorder="1" applyAlignment="1">
      <alignment horizontal="distributed" vertical="center" shrinkToFit="1"/>
    </xf>
    <xf numFmtId="182" fontId="9" fillId="0" borderId="14" xfId="0" applyNumberFormat="1" applyFont="1" applyBorder="1" applyAlignment="1">
      <alignment horizontal="right" vertical="center"/>
    </xf>
    <xf numFmtId="182" fontId="9" fillId="0" borderId="66" xfId="0" applyNumberFormat="1" applyFont="1" applyBorder="1" applyAlignment="1">
      <alignment horizontal="right" vertical="center"/>
    </xf>
    <xf numFmtId="182" fontId="9" fillId="0" borderId="185" xfId="0" applyNumberFormat="1" applyFont="1" applyBorder="1" applyAlignment="1">
      <alignment horizontal="right" vertical="center"/>
    </xf>
    <xf numFmtId="0" fontId="16" fillId="0" borderId="48" xfId="0" applyFont="1" applyBorder="1" applyAlignment="1">
      <alignment horizontal="distributed" vertical="center" shrinkToFit="1"/>
    </xf>
    <xf numFmtId="0" fontId="16" fillId="0" borderId="66" xfId="0" applyFont="1" applyBorder="1" applyAlignment="1">
      <alignment horizontal="distributed" vertical="center" shrinkToFit="1"/>
    </xf>
    <xf numFmtId="0" fontId="16" fillId="0" borderId="49" xfId="0" applyFont="1" applyBorder="1" applyAlignment="1">
      <alignment horizontal="distributed" vertical="center" shrinkToFit="1"/>
    </xf>
    <xf numFmtId="186" fontId="9" fillId="0" borderId="41" xfId="0" applyNumberFormat="1" applyFont="1" applyFill="1" applyBorder="1" applyAlignment="1">
      <alignment horizontal="right" vertical="center"/>
    </xf>
    <xf numFmtId="182" fontId="9" fillId="0" borderId="62" xfId="0" applyNumberFormat="1" applyFont="1" applyBorder="1" applyAlignment="1">
      <alignment horizontal="right" vertical="center"/>
    </xf>
    <xf numFmtId="182" fontId="9" fillId="0" borderId="99" xfId="0" applyNumberFormat="1" applyFont="1" applyBorder="1" applyAlignment="1">
      <alignment horizontal="right" vertical="center"/>
    </xf>
    <xf numFmtId="182" fontId="9" fillId="0" borderId="184" xfId="0" applyNumberFormat="1" applyFont="1" applyBorder="1" applyAlignment="1">
      <alignment horizontal="right" vertical="center"/>
    </xf>
    <xf numFmtId="182" fontId="9" fillId="0" borderId="85" xfId="0" applyNumberFormat="1" applyFont="1" applyBorder="1" applyAlignment="1">
      <alignment horizontal="right" vertical="center"/>
    </xf>
    <xf numFmtId="186" fontId="9" fillId="0" borderId="59" xfId="0" applyNumberFormat="1" applyFont="1" applyFill="1" applyBorder="1" applyAlignment="1">
      <alignment horizontal="right" vertical="center"/>
    </xf>
    <xf numFmtId="0" fontId="16" fillId="0" borderId="40"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41" xfId="0" applyFont="1" applyFill="1" applyBorder="1" applyAlignment="1">
      <alignment horizontal="center" vertical="center"/>
    </xf>
    <xf numFmtId="186" fontId="16" fillId="0" borderId="46" xfId="0" applyNumberFormat="1" applyFont="1" applyFill="1" applyBorder="1" applyAlignment="1">
      <alignment horizontal="right" vertical="top"/>
    </xf>
    <xf numFmtId="186" fontId="9" fillId="0" borderId="52" xfId="0" applyNumberFormat="1" applyFont="1" applyFill="1" applyBorder="1" applyAlignment="1">
      <alignment horizontal="right" vertical="center"/>
    </xf>
    <xf numFmtId="0" fontId="16" fillId="0" borderId="85" xfId="0" applyFont="1" applyBorder="1" applyAlignment="1">
      <alignment horizontal="distributed" vertical="center" shrinkToFit="1"/>
    </xf>
    <xf numFmtId="0" fontId="16" fillId="0" borderId="71" xfId="0" applyFont="1" applyBorder="1" applyAlignment="1">
      <alignment horizontal="distributed" vertical="center" shrinkToFit="1"/>
    </xf>
    <xf numFmtId="0" fontId="16" fillId="0" borderId="59" xfId="0" applyFont="1" applyBorder="1" applyAlignment="1">
      <alignment horizontal="distributed" vertical="center" shrinkToFit="1"/>
    </xf>
    <xf numFmtId="182" fontId="9" fillId="0" borderId="51" xfId="0" applyNumberFormat="1" applyFont="1" applyBorder="1" applyAlignment="1">
      <alignment horizontal="right" vertical="center"/>
    </xf>
    <xf numFmtId="182" fontId="9" fillId="0" borderId="48" xfId="0" applyNumberFormat="1" applyFont="1" applyBorder="1" applyAlignment="1">
      <alignment horizontal="right" vertical="center"/>
    </xf>
    <xf numFmtId="186" fontId="9" fillId="0" borderId="85" xfId="0" applyNumberFormat="1" applyFont="1" applyFill="1" applyBorder="1" applyAlignment="1">
      <alignment horizontal="right" vertical="center"/>
    </xf>
    <xf numFmtId="186" fontId="9" fillId="0" borderId="51" xfId="0" applyNumberFormat="1" applyFont="1" applyFill="1" applyBorder="1" applyAlignment="1">
      <alignment horizontal="right" vertical="center"/>
    </xf>
    <xf numFmtId="187" fontId="9" fillId="0" borderId="32" xfId="0" applyNumberFormat="1" applyFont="1" applyBorder="1" applyAlignment="1">
      <alignment horizontal="right" vertical="center"/>
    </xf>
    <xf numFmtId="187" fontId="9" fillId="0" borderId="68" xfId="0" applyNumberFormat="1" applyFont="1" applyBorder="1" applyAlignment="1">
      <alignment horizontal="right" vertical="center"/>
    </xf>
    <xf numFmtId="182" fontId="9" fillId="0" borderId="118" xfId="0" applyNumberFormat="1" applyFont="1" applyBorder="1" applyAlignment="1">
      <alignment horizontal="right" vertical="center"/>
    </xf>
    <xf numFmtId="182" fontId="9" fillId="0" borderId="254" xfId="0" applyNumberFormat="1" applyFont="1" applyBorder="1" applyAlignment="1">
      <alignment horizontal="right" vertical="center"/>
    </xf>
    <xf numFmtId="182" fontId="9" fillId="0" borderId="13" xfId="0" applyNumberFormat="1" applyFont="1" applyBorder="1" applyAlignment="1">
      <alignment horizontal="right" vertical="center"/>
    </xf>
    <xf numFmtId="182" fontId="9" fillId="0" borderId="88" xfId="0" applyNumberFormat="1" applyFont="1" applyBorder="1" applyAlignment="1">
      <alignment horizontal="right" vertical="center"/>
    </xf>
    <xf numFmtId="182" fontId="9" fillId="0" borderId="199" xfId="0" applyNumberFormat="1" applyFont="1" applyBorder="1" applyAlignment="1">
      <alignment horizontal="right" vertical="center"/>
    </xf>
    <xf numFmtId="182" fontId="9" fillId="0" borderId="95" xfId="0" applyNumberFormat="1" applyFont="1" applyBorder="1" applyAlignment="1">
      <alignment horizontal="right" vertical="center"/>
    </xf>
    <xf numFmtId="182" fontId="9" fillId="0" borderId="79" xfId="0" applyNumberFormat="1" applyFont="1" applyBorder="1" applyAlignment="1">
      <alignment horizontal="right" vertical="center"/>
    </xf>
    <xf numFmtId="182" fontId="9" fillId="0" borderId="65" xfId="0" applyNumberFormat="1" applyFont="1" applyBorder="1" applyAlignment="1">
      <alignment horizontal="right" vertical="center"/>
    </xf>
    <xf numFmtId="182" fontId="9" fillId="0" borderId="212" xfId="0" applyNumberFormat="1" applyFont="1" applyBorder="1" applyAlignment="1">
      <alignment horizontal="right" vertical="center"/>
    </xf>
    <xf numFmtId="182" fontId="9" fillId="0" borderId="135" xfId="0" applyNumberFormat="1" applyFont="1" applyBorder="1" applyAlignment="1">
      <alignment horizontal="right" vertical="center"/>
    </xf>
    <xf numFmtId="182" fontId="9" fillId="0" borderId="255" xfId="0" applyNumberFormat="1" applyFont="1" applyBorder="1" applyAlignment="1">
      <alignment horizontal="right" vertical="center"/>
    </xf>
    <xf numFmtId="182" fontId="9" fillId="0" borderId="102" xfId="0" applyNumberFormat="1" applyFont="1" applyBorder="1" applyAlignment="1">
      <alignment horizontal="right" vertical="center"/>
    </xf>
    <xf numFmtId="182" fontId="9" fillId="0" borderId="32" xfId="0" applyNumberFormat="1" applyFont="1" applyBorder="1" applyAlignment="1">
      <alignment horizontal="right" vertical="center"/>
    </xf>
    <xf numFmtId="182" fontId="9" fillId="0" borderId="70" xfId="0" applyNumberFormat="1" applyFont="1" applyBorder="1" applyAlignment="1">
      <alignment horizontal="right" vertical="center"/>
    </xf>
    <xf numFmtId="187" fontId="9" fillId="0" borderId="102" xfId="0" applyNumberFormat="1" applyFont="1" applyBorder="1" applyAlignment="1">
      <alignment horizontal="right" vertical="center"/>
    </xf>
    <xf numFmtId="182" fontId="9" fillId="0" borderId="251" xfId="0" applyNumberFormat="1" applyFont="1" applyBorder="1" applyAlignment="1">
      <alignment horizontal="right" vertical="center"/>
    </xf>
    <xf numFmtId="182" fontId="9" fillId="0" borderId="68" xfId="0" applyNumberFormat="1" applyFont="1" applyBorder="1" applyAlignment="1">
      <alignment horizontal="right" vertical="center"/>
    </xf>
    <xf numFmtId="0" fontId="9" fillId="0" borderId="40" xfId="0" applyFont="1" applyBorder="1" applyAlignment="1">
      <alignment horizontal="center" vertical="center"/>
    </xf>
    <xf numFmtId="0" fontId="9" fillId="0" borderId="17" xfId="0" applyFont="1" applyBorder="1" applyAlignment="1">
      <alignment horizontal="center" vertical="center"/>
    </xf>
    <xf numFmtId="0" fontId="9" fillId="0" borderId="41" xfId="0" applyFont="1" applyBorder="1" applyAlignment="1">
      <alignment horizontal="center" vertical="center"/>
    </xf>
    <xf numFmtId="187" fontId="9" fillId="0" borderId="40" xfId="0" applyNumberFormat="1" applyFont="1" applyBorder="1" applyAlignment="1">
      <alignment horizontal="right" vertical="center"/>
    </xf>
    <xf numFmtId="187" fontId="9" fillId="0" borderId="17" xfId="0" applyNumberFormat="1" applyFont="1" applyBorder="1" applyAlignment="1">
      <alignment horizontal="right" vertical="center"/>
    </xf>
    <xf numFmtId="187" fontId="9" fillId="0" borderId="121" xfId="0" applyNumberFormat="1" applyFont="1" applyBorder="1" applyAlignment="1">
      <alignment horizontal="right" vertical="center"/>
    </xf>
    <xf numFmtId="187" fontId="9" fillId="0" borderId="230" xfId="0" applyNumberFormat="1" applyFont="1" applyBorder="1" applyAlignment="1">
      <alignment horizontal="right" vertical="center"/>
    </xf>
    <xf numFmtId="182" fontId="9" fillId="0" borderId="100" xfId="0" applyNumberFormat="1" applyFont="1" applyBorder="1" applyAlignment="1">
      <alignment horizontal="right" vertical="center"/>
    </xf>
    <xf numFmtId="182" fontId="9" fillId="0" borderId="45" xfId="0" applyNumberFormat="1" applyFont="1" applyBorder="1" applyAlignment="1">
      <alignment horizontal="right" vertical="center"/>
    </xf>
    <xf numFmtId="182" fontId="9" fillId="0" borderId="18" xfId="0" applyNumberFormat="1" applyFont="1" applyBorder="1" applyAlignment="1">
      <alignment horizontal="right" vertical="center"/>
    </xf>
    <xf numFmtId="182" fontId="9" fillId="0" borderId="262" xfId="0" applyNumberFormat="1" applyFont="1" applyBorder="1" applyAlignment="1">
      <alignment horizontal="right" vertical="center"/>
    </xf>
    <xf numFmtId="182" fontId="9" fillId="0" borderId="263" xfId="0" applyNumberFormat="1" applyFont="1" applyBorder="1" applyAlignment="1">
      <alignment horizontal="right" vertical="center"/>
    </xf>
    <xf numFmtId="182" fontId="9" fillId="0" borderId="19" xfId="0" applyNumberFormat="1" applyFont="1" applyBorder="1" applyAlignment="1">
      <alignment horizontal="right" vertical="center"/>
    </xf>
    <xf numFmtId="0" fontId="9" fillId="0" borderId="48" xfId="0" applyFont="1" applyBorder="1" applyAlignment="1">
      <alignment horizontal="center" vertical="center"/>
    </xf>
    <xf numFmtId="0" fontId="9" fillId="0" borderId="66" xfId="0" applyFont="1" applyBorder="1" applyAlignment="1">
      <alignment horizontal="center" vertical="center"/>
    </xf>
    <xf numFmtId="0" fontId="9" fillId="0" borderId="49" xfId="0" applyFont="1" applyBorder="1" applyAlignment="1">
      <alignment horizontal="center" vertical="center"/>
    </xf>
    <xf numFmtId="0" fontId="9" fillId="0" borderId="14" xfId="0" applyFont="1" applyBorder="1" applyAlignment="1">
      <alignment horizontal="center" vertical="center"/>
    </xf>
    <xf numFmtId="0" fontId="16" fillId="0" borderId="17" xfId="0" applyFont="1" applyBorder="1" applyAlignment="1">
      <alignment horizontal="center" vertical="center"/>
    </xf>
    <xf numFmtId="0" fontId="16" fillId="0" borderId="121" xfId="0" applyFont="1" applyBorder="1" applyAlignment="1">
      <alignment horizontal="center" vertical="center"/>
    </xf>
    <xf numFmtId="0" fontId="16" fillId="0" borderId="230" xfId="0" applyFont="1" applyBorder="1" applyAlignment="1">
      <alignment horizontal="center" vertical="center"/>
    </xf>
    <xf numFmtId="0" fontId="16" fillId="0" borderId="68" xfId="0" applyFont="1" applyBorder="1" applyAlignment="1">
      <alignment horizontal="center" vertical="center"/>
    </xf>
    <xf numFmtId="0" fontId="16" fillId="0" borderId="228" xfId="0" applyFont="1" applyBorder="1" applyAlignment="1">
      <alignment horizontal="center" vertical="center"/>
    </xf>
    <xf numFmtId="0" fontId="9" fillId="0" borderId="51" xfId="0" applyFont="1" applyBorder="1" applyAlignment="1">
      <alignment horizontal="center" vertical="center"/>
    </xf>
    <xf numFmtId="0" fontId="9" fillId="0" borderId="99" xfId="0" applyFont="1" applyBorder="1" applyAlignment="1">
      <alignment horizontal="center" vertical="center"/>
    </xf>
    <xf numFmtId="0" fontId="9" fillId="0" borderId="52" xfId="0" applyFont="1" applyBorder="1" applyAlignment="1">
      <alignment horizontal="center" vertical="center"/>
    </xf>
    <xf numFmtId="182" fontId="9" fillId="0" borderId="136" xfId="0" applyNumberFormat="1" applyFont="1" applyBorder="1" applyAlignment="1">
      <alignment horizontal="right" vertical="center"/>
    </xf>
    <xf numFmtId="182" fontId="9" fillId="0" borderId="253" xfId="0" applyNumberFormat="1" applyFont="1" applyBorder="1" applyAlignment="1">
      <alignment horizontal="right" vertical="center"/>
    </xf>
    <xf numFmtId="182" fontId="9" fillId="0" borderId="264" xfId="0" applyNumberFormat="1" applyFont="1" applyBorder="1" applyAlignment="1">
      <alignment horizontal="right" vertical="center"/>
    </xf>
    <xf numFmtId="0" fontId="16" fillId="0" borderId="114" xfId="0" applyFont="1" applyBorder="1" applyAlignment="1">
      <alignment horizontal="center" vertical="center"/>
    </xf>
    <xf numFmtId="0" fontId="12" fillId="0" borderId="21" xfId="0" applyFont="1" applyBorder="1" applyAlignment="1">
      <alignment horizontal="left"/>
    </xf>
    <xf numFmtId="0" fontId="12" fillId="0" borderId="46" xfId="0" applyFont="1" applyBorder="1" applyAlignment="1">
      <alignment horizontal="left"/>
    </xf>
    <xf numFmtId="0" fontId="15" fillId="0" borderId="22" xfId="0" applyFont="1" applyBorder="1" applyAlignment="1">
      <alignment horizontal="center" vertical="center"/>
    </xf>
    <xf numFmtId="182" fontId="9" fillId="0" borderId="230" xfId="0" applyNumberFormat="1" applyFont="1" applyBorder="1" applyAlignment="1">
      <alignment horizontal="right" vertical="center"/>
    </xf>
    <xf numFmtId="182" fontId="9" fillId="0" borderId="32" xfId="0" applyNumberFormat="1" applyFont="1" applyFill="1" applyBorder="1" applyAlignment="1">
      <alignment horizontal="right" vertical="center"/>
    </xf>
    <xf numFmtId="182" fontId="9" fillId="0" borderId="70" xfId="0" applyNumberFormat="1" applyFont="1" applyFill="1" applyBorder="1" applyAlignment="1">
      <alignment horizontal="right" vertical="center"/>
    </xf>
    <xf numFmtId="0" fontId="9" fillId="0" borderId="81" xfId="0" applyFont="1" applyBorder="1" applyAlignment="1">
      <alignment horizontal="center" vertical="center"/>
    </xf>
    <xf numFmtId="0" fontId="9" fillId="0" borderId="68" xfId="0" applyFont="1" applyBorder="1" applyAlignment="1">
      <alignment horizontal="center" vertical="center"/>
    </xf>
    <xf numFmtId="182" fontId="9" fillId="0" borderId="81" xfId="0" applyNumberFormat="1" applyFont="1" applyBorder="1" applyAlignment="1">
      <alignment horizontal="right" vertical="center"/>
    </xf>
    <xf numFmtId="0" fontId="9" fillId="0" borderId="74" xfId="0" applyFont="1" applyBorder="1" applyAlignment="1">
      <alignment horizontal="center" vertical="center"/>
    </xf>
    <xf numFmtId="0" fontId="9" fillId="0" borderId="44" xfId="0" applyFont="1" applyBorder="1" applyAlignment="1">
      <alignment horizontal="center" vertical="center"/>
    </xf>
    <xf numFmtId="0" fontId="9" fillId="0" borderId="53" xfId="0" applyFont="1" applyBorder="1" applyAlignment="1">
      <alignment horizontal="center" vertical="center"/>
    </xf>
    <xf numFmtId="182" fontId="9" fillId="0" borderId="44" xfId="0" applyNumberFormat="1" applyFont="1" applyBorder="1" applyAlignment="1">
      <alignment horizontal="right" vertical="center"/>
    </xf>
    <xf numFmtId="0" fontId="9" fillId="0" borderId="73" xfId="0" applyFont="1" applyBorder="1" applyAlignment="1">
      <alignment horizontal="center" vertical="center"/>
    </xf>
    <xf numFmtId="0" fontId="9" fillId="0" borderId="13" xfId="0" applyFont="1" applyBorder="1" applyAlignment="1">
      <alignment horizontal="center" vertical="center"/>
    </xf>
    <xf numFmtId="0" fontId="9" fillId="0" borderId="78" xfId="0" applyFont="1" applyBorder="1" applyAlignment="1">
      <alignment horizontal="center" vertical="center"/>
    </xf>
    <xf numFmtId="0" fontId="9" fillId="0" borderId="34" xfId="0" applyFont="1" applyBorder="1" applyAlignment="1">
      <alignment horizontal="center" vertical="center"/>
    </xf>
    <xf numFmtId="0" fontId="9" fillId="0" borderId="29" xfId="0" applyFont="1" applyBorder="1" applyAlignment="1">
      <alignment horizontal="center" vertical="center"/>
    </xf>
    <xf numFmtId="182" fontId="9" fillId="0" borderId="34" xfId="0" applyNumberFormat="1" applyFont="1" applyBorder="1" applyAlignment="1">
      <alignment horizontal="right" vertical="center"/>
    </xf>
    <xf numFmtId="0" fontId="9" fillId="0" borderId="81" xfId="0" applyFont="1" applyBorder="1" applyAlignment="1">
      <alignment horizontal="center" vertical="center" shrinkToFit="1"/>
    </xf>
    <xf numFmtId="0" fontId="26" fillId="0" borderId="32" xfId="0" applyFont="1" applyBorder="1" applyAlignment="1">
      <alignment horizontal="center" vertical="center" shrinkToFit="1"/>
    </xf>
    <xf numFmtId="0" fontId="26" fillId="0" borderId="68" xfId="0" applyFont="1" applyBorder="1" applyAlignment="1">
      <alignment horizontal="center" vertical="center" shrinkToFit="1"/>
    </xf>
    <xf numFmtId="186" fontId="9" fillId="0" borderId="32" xfId="0" applyNumberFormat="1" applyFont="1" applyBorder="1" applyAlignment="1">
      <alignment horizontal="right" vertical="center" shrinkToFit="1"/>
    </xf>
    <xf numFmtId="186" fontId="9" fillId="0" borderId="68" xfId="0" applyNumberFormat="1" applyFont="1" applyBorder="1" applyAlignment="1">
      <alignment horizontal="right" vertical="center" shrinkToFit="1"/>
    </xf>
    <xf numFmtId="186" fontId="9" fillId="0" borderId="32" xfId="0" applyNumberFormat="1" applyFont="1" applyFill="1" applyBorder="1" applyAlignment="1">
      <alignment horizontal="right" vertical="center" shrinkToFit="1"/>
    </xf>
    <xf numFmtId="186" fontId="9" fillId="0" borderId="70" xfId="0" applyNumberFormat="1" applyFont="1" applyFill="1" applyBorder="1" applyAlignment="1">
      <alignment horizontal="right" vertical="center" shrinkToFit="1"/>
    </xf>
    <xf numFmtId="0" fontId="9" fillId="0" borderId="70" xfId="0" applyFont="1" applyBorder="1" applyAlignment="1">
      <alignment horizontal="center" vertical="center"/>
    </xf>
    <xf numFmtId="0" fontId="9" fillId="0" borderId="74" xfId="0" applyFont="1" applyBorder="1" applyAlignment="1">
      <alignment horizontal="center" vertical="center" shrinkToFit="1"/>
    </xf>
    <xf numFmtId="0" fontId="9" fillId="0" borderId="44" xfId="0" applyFont="1" applyBorder="1" applyAlignment="1">
      <alignment horizontal="center" vertical="center" shrinkToFit="1"/>
    </xf>
    <xf numFmtId="0" fontId="9" fillId="0" borderId="53" xfId="0" applyFont="1" applyBorder="1" applyAlignment="1">
      <alignment horizontal="center" vertical="center" shrinkToFit="1"/>
    </xf>
    <xf numFmtId="182" fontId="9" fillId="0" borderId="25" xfId="0" applyNumberFormat="1" applyFont="1" applyBorder="1" applyAlignment="1" quotePrefix="1">
      <alignment horizontal="right" vertical="center"/>
    </xf>
    <xf numFmtId="182" fontId="9" fillId="0" borderId="71" xfId="0" applyNumberFormat="1" applyFont="1" applyBorder="1" applyAlignment="1" quotePrefix="1">
      <alignment horizontal="right" vertical="center"/>
    </xf>
    <xf numFmtId="182" fontId="9" fillId="0" borderId="213" xfId="0" applyNumberFormat="1" applyFont="1" applyBorder="1" applyAlignment="1" quotePrefix="1">
      <alignment horizontal="right" vertical="center"/>
    </xf>
    <xf numFmtId="182" fontId="9" fillId="0" borderId="34" xfId="0" applyNumberFormat="1" applyFont="1" applyFill="1" applyBorder="1" applyAlignment="1">
      <alignment horizontal="right" vertical="center"/>
    </xf>
    <xf numFmtId="182" fontId="9" fillId="0" borderId="29" xfId="0" applyNumberFormat="1" applyFont="1" applyFill="1" applyBorder="1" applyAlignment="1">
      <alignment horizontal="right" vertical="center"/>
    </xf>
    <xf numFmtId="0" fontId="15" fillId="0" borderId="17" xfId="0" applyFont="1" applyBorder="1" applyAlignment="1">
      <alignment horizontal="center" vertical="center"/>
    </xf>
    <xf numFmtId="0" fontId="11" fillId="0" borderId="17" xfId="0" applyFont="1" applyBorder="1" applyAlignment="1">
      <alignment horizontal="center" vertical="top"/>
    </xf>
    <xf numFmtId="182" fontId="9" fillId="0" borderId="13" xfId="0" applyNumberFormat="1" applyFont="1" applyFill="1" applyBorder="1" applyAlignment="1" quotePrefix="1">
      <alignment horizontal="right" vertical="center"/>
    </xf>
    <xf numFmtId="182" fontId="9" fillId="0" borderId="19" xfId="0" applyNumberFormat="1" applyFont="1" applyFill="1" applyBorder="1" applyAlignment="1" quotePrefix="1">
      <alignment horizontal="right" vertical="center"/>
    </xf>
    <xf numFmtId="182" fontId="9" fillId="0" borderId="25" xfId="0" applyNumberFormat="1" applyFont="1" applyFill="1" applyBorder="1" applyAlignment="1" quotePrefix="1">
      <alignment horizontal="right" vertical="center"/>
    </xf>
    <xf numFmtId="182" fontId="9" fillId="0" borderId="71" xfId="0" applyNumberFormat="1" applyFont="1" applyFill="1" applyBorder="1" applyAlignment="1" quotePrefix="1">
      <alignment horizontal="right" vertical="center"/>
    </xf>
    <xf numFmtId="182" fontId="9" fillId="0" borderId="213" xfId="0" applyNumberFormat="1" applyFont="1" applyFill="1" applyBorder="1" applyAlignment="1" quotePrefix="1">
      <alignment horizontal="right" vertical="center"/>
    </xf>
    <xf numFmtId="182" fontId="9" fillId="0" borderId="44" xfId="0" applyNumberFormat="1" applyFont="1" applyFill="1" applyBorder="1" applyAlignment="1" quotePrefix="1">
      <alignment horizontal="right" vertical="center"/>
    </xf>
    <xf numFmtId="182" fontId="9" fillId="0" borderId="39" xfId="0" applyNumberFormat="1" applyFont="1" applyFill="1" applyBorder="1" applyAlignment="1" quotePrefix="1">
      <alignment horizontal="right" vertical="center"/>
    </xf>
    <xf numFmtId="182" fontId="9" fillId="0" borderId="14" xfId="0" applyNumberFormat="1" applyFont="1" applyBorder="1" applyAlignment="1" quotePrefix="1">
      <alignment horizontal="right" vertical="center"/>
    </xf>
    <xf numFmtId="182" fontId="9" fillId="0" borderId="66" xfId="0" applyNumberFormat="1" applyFont="1" applyBorder="1" applyAlignment="1" quotePrefix="1">
      <alignment horizontal="right" vertical="center"/>
    </xf>
    <xf numFmtId="182" fontId="9" fillId="0" borderId="185" xfId="0" applyNumberFormat="1" applyFont="1" applyBorder="1" applyAlignment="1" quotePrefix="1">
      <alignment horizontal="right" vertical="center"/>
    </xf>
    <xf numFmtId="0" fontId="9" fillId="0" borderId="73"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14" xfId="0" applyFont="1" applyBorder="1" applyAlignment="1">
      <alignment horizontal="center" vertical="center" shrinkToFit="1"/>
    </xf>
    <xf numFmtId="0" fontId="15" fillId="0" borderId="81" xfId="0" applyFont="1" applyBorder="1" applyAlignment="1">
      <alignment horizontal="center" vertical="center" wrapText="1"/>
    </xf>
    <xf numFmtId="0" fontId="15" fillId="0" borderId="68" xfId="0" applyFont="1" applyBorder="1" applyAlignment="1">
      <alignment horizontal="center" vertical="center"/>
    </xf>
    <xf numFmtId="0" fontId="11" fillId="0" borderId="230" xfId="0" applyFont="1" applyBorder="1" applyAlignment="1">
      <alignment horizontal="center" vertical="top"/>
    </xf>
    <xf numFmtId="182" fontId="9" fillId="0" borderId="14" xfId="0" applyNumberFormat="1" applyFont="1" applyFill="1" applyBorder="1" applyAlignment="1" quotePrefix="1">
      <alignment horizontal="right" vertical="center"/>
    </xf>
    <xf numFmtId="182" fontId="9" fillId="0" borderId="66" xfId="0" applyNumberFormat="1" applyFont="1" applyFill="1" applyBorder="1" applyAlignment="1" quotePrefix="1">
      <alignment horizontal="right" vertical="center"/>
    </xf>
    <xf numFmtId="182" fontId="9" fillId="0" borderId="185" xfId="0" applyNumberFormat="1" applyFont="1" applyFill="1" applyBorder="1" applyAlignment="1" quotePrefix="1">
      <alignment horizontal="right" vertical="center"/>
    </xf>
    <xf numFmtId="182" fontId="9" fillId="0" borderId="62" xfId="0" applyNumberFormat="1" applyFont="1" applyFill="1" applyBorder="1" applyAlignment="1" quotePrefix="1">
      <alignment horizontal="right" vertical="center"/>
    </xf>
    <xf numFmtId="182" fontId="9" fillId="0" borderId="99" xfId="0" applyNumberFormat="1" applyFont="1" applyFill="1" applyBorder="1" applyAlignment="1" quotePrefix="1">
      <alignment horizontal="right" vertical="center"/>
    </xf>
    <xf numFmtId="182" fontId="9" fillId="0" borderId="184" xfId="0" applyNumberFormat="1" applyFont="1" applyFill="1" applyBorder="1" applyAlignment="1" quotePrefix="1">
      <alignment horizontal="right" vertical="center"/>
    </xf>
    <xf numFmtId="182" fontId="9" fillId="0" borderId="34" xfId="0" applyNumberFormat="1" applyFont="1" applyFill="1" applyBorder="1" applyAlignment="1" quotePrefix="1">
      <alignment horizontal="right" vertical="center"/>
    </xf>
    <xf numFmtId="182" fontId="9" fillId="0" borderId="28" xfId="0" applyNumberFormat="1" applyFont="1" applyFill="1" applyBorder="1" applyAlignment="1" quotePrefix="1">
      <alignment horizontal="right" vertical="center"/>
    </xf>
    <xf numFmtId="0" fontId="9" fillId="0" borderId="78" xfId="0" applyFont="1" applyBorder="1" applyAlignment="1">
      <alignment horizontal="center" vertical="center" shrinkToFit="1"/>
    </xf>
    <xf numFmtId="0" fontId="9" fillId="0" borderId="34" xfId="0" applyFont="1" applyBorder="1" applyAlignment="1">
      <alignment horizontal="center" vertical="center" shrinkToFit="1"/>
    </xf>
    <xf numFmtId="0" fontId="9" fillId="0" borderId="29" xfId="0" applyFont="1" applyBorder="1" applyAlignment="1">
      <alignment horizontal="center" vertical="center" shrinkToFit="1"/>
    </xf>
    <xf numFmtId="182" fontId="9" fillId="0" borderId="62" xfId="0" applyNumberFormat="1" applyFont="1" applyBorder="1" applyAlignment="1" quotePrefix="1">
      <alignment horizontal="right" vertical="center"/>
    </xf>
    <xf numFmtId="182" fontId="9" fillId="0" borderId="99" xfId="0" applyNumberFormat="1" applyFont="1" applyBorder="1" applyAlignment="1" quotePrefix="1">
      <alignment horizontal="right" vertical="center"/>
    </xf>
    <xf numFmtId="182" fontId="9" fillId="0" borderId="184" xfId="0" applyNumberFormat="1" applyFont="1" applyBorder="1" applyAlignment="1" quotePrefix="1">
      <alignment horizontal="right" vertical="center"/>
    </xf>
    <xf numFmtId="182" fontId="9" fillId="0" borderId="250" xfId="0" applyNumberFormat="1" applyFont="1" applyBorder="1" applyAlignment="1">
      <alignment horizontal="right" vertical="center"/>
    </xf>
    <xf numFmtId="182" fontId="9" fillId="0" borderId="76" xfId="0" applyNumberFormat="1" applyFont="1" applyBorder="1" applyAlignment="1">
      <alignment horizontal="right" vertical="center"/>
    </xf>
    <xf numFmtId="0" fontId="9" fillId="0" borderId="23" xfId="0" applyFont="1" applyBorder="1" applyAlignment="1">
      <alignment horizontal="center" vertical="center"/>
    </xf>
    <xf numFmtId="0" fontId="9" fillId="0" borderId="47" xfId="0" applyFont="1" applyBorder="1" applyAlignment="1">
      <alignment horizontal="center" vertical="center"/>
    </xf>
    <xf numFmtId="0" fontId="9" fillId="0" borderId="24" xfId="0" applyFont="1" applyBorder="1" applyAlignment="1">
      <alignment horizontal="center" vertical="center"/>
    </xf>
    <xf numFmtId="182" fontId="9" fillId="0" borderId="23" xfId="0" applyNumberFormat="1" applyFont="1" applyBorder="1" applyAlignment="1">
      <alignment horizontal="right" vertical="center"/>
    </xf>
    <xf numFmtId="182" fontId="9" fillId="0" borderId="47" xfId="0" applyNumberFormat="1" applyFont="1" applyBorder="1" applyAlignment="1">
      <alignment horizontal="right" vertical="center"/>
    </xf>
    <xf numFmtId="182" fontId="9" fillId="0" borderId="120" xfId="0" applyNumberFormat="1" applyFont="1" applyBorder="1" applyAlignment="1">
      <alignment horizontal="right" vertical="center"/>
    </xf>
    <xf numFmtId="182" fontId="9" fillId="0" borderId="233" xfId="0" applyNumberFormat="1" applyFont="1" applyBorder="1" applyAlignment="1">
      <alignment horizontal="right" vertical="center"/>
    </xf>
    <xf numFmtId="182" fontId="9" fillId="0" borderId="141" xfId="0" applyNumberFormat="1" applyFont="1" applyBorder="1" applyAlignment="1">
      <alignment horizontal="right" vertical="center"/>
    </xf>
    <xf numFmtId="0" fontId="15" fillId="0" borderId="245" xfId="0" applyFont="1" applyBorder="1" applyAlignment="1">
      <alignment horizontal="center" vertical="center"/>
    </xf>
    <xf numFmtId="0" fontId="9" fillId="0" borderId="110" xfId="0" applyFont="1" applyBorder="1" applyAlignment="1" quotePrefix="1">
      <alignment horizontal="center" vertical="center"/>
    </xf>
    <xf numFmtId="0" fontId="9" fillId="0" borderId="99" xfId="0" applyFont="1" applyBorder="1" applyAlignment="1" quotePrefix="1">
      <alignment horizontal="center" vertical="center"/>
    </xf>
    <xf numFmtId="0" fontId="9" fillId="0" borderId="253" xfId="0" applyFont="1" applyBorder="1" applyAlignment="1" quotePrefix="1">
      <alignment horizontal="center" vertical="center"/>
    </xf>
    <xf numFmtId="0" fontId="9" fillId="0" borderId="52" xfId="0" applyFont="1" applyBorder="1" applyAlignment="1" quotePrefix="1">
      <alignment horizontal="center" vertical="center"/>
    </xf>
    <xf numFmtId="0" fontId="9" fillId="0" borderId="184" xfId="0" applyFont="1" applyBorder="1" applyAlignment="1" quotePrefix="1">
      <alignment horizontal="center" vertical="center"/>
    </xf>
    <xf numFmtId="0" fontId="9" fillId="0" borderId="45" xfId="0" applyFont="1" applyBorder="1" applyAlignment="1">
      <alignment horizontal="center" vertical="center"/>
    </xf>
    <xf numFmtId="0" fontId="9" fillId="0" borderId="18" xfId="0" applyFont="1" applyBorder="1" applyAlignment="1">
      <alignment horizontal="center" vertical="center"/>
    </xf>
    <xf numFmtId="0" fontId="12" fillId="0" borderId="80" xfId="0" applyFont="1" applyBorder="1" applyAlignment="1">
      <alignment horizontal="center"/>
    </xf>
    <xf numFmtId="0" fontId="12" fillId="0" borderId="0" xfId="0" applyFont="1" applyBorder="1" applyAlignment="1">
      <alignment horizontal="center"/>
    </xf>
    <xf numFmtId="0" fontId="16" fillId="0" borderId="111" xfId="0" applyFont="1" applyBorder="1" applyAlignment="1">
      <alignment horizontal="center" vertical="center"/>
    </xf>
    <xf numFmtId="0" fontId="16" fillId="0" borderId="185" xfId="0" applyFont="1" applyBorder="1" applyAlignment="1">
      <alignment horizontal="center" vertical="center"/>
    </xf>
    <xf numFmtId="0" fontId="16" fillId="0" borderId="14" xfId="0" applyFont="1" applyBorder="1" applyAlignment="1">
      <alignment horizontal="center" vertical="center"/>
    </xf>
    <xf numFmtId="0" fontId="16" fillId="0" borderId="254" xfId="0" applyFont="1" applyBorder="1" applyAlignment="1">
      <alignment horizontal="center" vertical="center"/>
    </xf>
    <xf numFmtId="0" fontId="16" fillId="0" borderId="49" xfId="0" applyFont="1" applyBorder="1" applyAlignment="1">
      <alignment horizontal="center" vertical="center"/>
    </xf>
    <xf numFmtId="0" fontId="16" fillId="0" borderId="13" xfId="0" applyFont="1" applyBorder="1" applyAlignment="1">
      <alignment horizontal="center" vertical="center"/>
    </xf>
    <xf numFmtId="0" fontId="16" fillId="0" borderId="19" xfId="0" applyFont="1" applyBorder="1" applyAlignment="1">
      <alignment horizontal="center" vertical="center"/>
    </xf>
    <xf numFmtId="0" fontId="15" fillId="0" borderId="23" xfId="0" applyFont="1" applyBorder="1" applyAlignment="1">
      <alignment horizontal="left" vertical="center"/>
    </xf>
    <xf numFmtId="0" fontId="15" fillId="0" borderId="47" xfId="0" applyFont="1" applyBorder="1" applyAlignment="1">
      <alignment horizontal="left" vertical="center"/>
    </xf>
    <xf numFmtId="0" fontId="16" fillId="0" borderId="99" xfId="0" applyFont="1" applyBorder="1" applyAlignment="1">
      <alignment horizontal="distributed" vertical="center"/>
    </xf>
    <xf numFmtId="0" fontId="16" fillId="0" borderId="66" xfId="0" applyFont="1" applyBorder="1" applyAlignment="1">
      <alignment horizontal="distributed" vertical="center"/>
    </xf>
    <xf numFmtId="0" fontId="16" fillId="0" borderId="71" xfId="0" applyFont="1" applyBorder="1" applyAlignment="1">
      <alignment horizontal="distributed" vertical="center"/>
    </xf>
    <xf numFmtId="0" fontId="16" fillId="0" borderId="54" xfId="0" applyFont="1" applyBorder="1" applyAlignment="1">
      <alignment horizontal="distributed" vertical="center"/>
    </xf>
    <xf numFmtId="0" fontId="29" fillId="0" borderId="0" xfId="0" applyFont="1" applyBorder="1" applyAlignment="1">
      <alignment horizontal="left" vertical="center"/>
    </xf>
    <xf numFmtId="0" fontId="1" fillId="0" borderId="0" xfId="0" applyFont="1" applyBorder="1" applyAlignment="1">
      <alignment horizontal="left" vertical="center"/>
    </xf>
    <xf numFmtId="0" fontId="28" fillId="0" borderId="0" xfId="0" applyFont="1" applyBorder="1" applyAlignment="1">
      <alignment horizontal="center" vertical="center"/>
    </xf>
    <xf numFmtId="0" fontId="15" fillId="0" borderId="0" xfId="0" applyFont="1" applyBorder="1" applyAlignment="1">
      <alignment horizontal="center" vertical="center"/>
    </xf>
    <xf numFmtId="0" fontId="29" fillId="0" borderId="0" xfId="0" applyFont="1" applyBorder="1" applyAlignment="1">
      <alignment horizontal="left" vertical="top" wrapText="1"/>
    </xf>
    <xf numFmtId="0" fontId="29" fillId="0" borderId="0" xfId="0" applyFont="1" applyBorder="1" applyAlignment="1">
      <alignment horizontal="left" vertical="top"/>
    </xf>
    <xf numFmtId="0" fontId="30" fillId="0" borderId="0" xfId="0" applyFont="1" applyBorder="1" applyAlignment="1">
      <alignment horizontal="center"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307用途地域別・主要用途別確認申請受付件数" xfId="61"/>
    <cellStyle name="Followed Hyperlink" xfId="62"/>
    <cellStyle name="未定義"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01075"/>
          <c:w val="0.96625"/>
          <c:h val="0.922"/>
        </c:manualLayout>
      </c:layout>
      <c:lineChart>
        <c:grouping val="standard"/>
        <c:varyColors val="0"/>
        <c:ser>
          <c:idx val="1"/>
          <c:order val="0"/>
          <c:tx>
            <c:strRef>
              <c:f>'1 '!$D$3</c:f>
              <c:strCache>
                <c:ptCount val="1"/>
                <c:pt idx="0">
                  <c:v>１～３号</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25" b="0" i="0" u="none" baseline="0">
                    <a:solidFill>
                      <a:srgbClr val="000000"/>
                    </a:solidFill>
                  </a:defRPr>
                </a:pPr>
              </a:p>
            </c:txPr>
            <c:showLegendKey val="0"/>
            <c:showVal val="1"/>
            <c:showBubbleSize val="0"/>
            <c:showCatName val="0"/>
            <c:showSerName val="0"/>
            <c:showLeaderLines val="1"/>
            <c:showPercent val="0"/>
          </c:dLbls>
          <c:cat>
            <c:strRef>
              <c:f>'1 '!$E$2:$I$2</c:f>
              <c:strCache>
                <c:ptCount val="5"/>
                <c:pt idx="0">
                  <c:v>３０</c:v>
                </c:pt>
                <c:pt idx="1">
                  <c:v>１</c:v>
                </c:pt>
                <c:pt idx="2">
                  <c:v>２</c:v>
                </c:pt>
                <c:pt idx="3">
                  <c:v>３</c:v>
                </c:pt>
                <c:pt idx="4">
                  <c:v>４</c:v>
                </c:pt>
              </c:strCache>
            </c:strRef>
          </c:cat>
          <c:val>
            <c:numRef>
              <c:f>'1 '!$E$3:$I$3</c:f>
              <c:numCache>
                <c:ptCount val="5"/>
                <c:pt idx="0">
                  <c:v>907</c:v>
                </c:pt>
                <c:pt idx="1">
                  <c:v>804</c:v>
                </c:pt>
                <c:pt idx="2">
                  <c:v>714</c:v>
                </c:pt>
                <c:pt idx="3">
                  <c:v>700</c:v>
                </c:pt>
                <c:pt idx="4">
                  <c:v>684</c:v>
                </c:pt>
              </c:numCache>
            </c:numRef>
          </c:val>
          <c:smooth val="0"/>
        </c:ser>
        <c:ser>
          <c:idx val="3"/>
          <c:order val="1"/>
          <c:tx>
            <c:strRef>
              <c:f>'1 '!$D$4</c:f>
              <c:strCache>
                <c:ptCount val="1"/>
                <c:pt idx="0">
                  <c:v>４号</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dLbls>
            <c:dLbl>
              <c:idx val="0"/>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25" b="0" i="0" u="none" baseline="0">
                    <a:solidFill>
                      <a:srgbClr val="000000"/>
                    </a:solidFill>
                  </a:defRPr>
                </a:pPr>
              </a:p>
            </c:txPr>
            <c:showLegendKey val="0"/>
            <c:showVal val="1"/>
            <c:showBubbleSize val="0"/>
            <c:showCatName val="0"/>
            <c:showSerName val="0"/>
            <c:showLeaderLines val="1"/>
            <c:showPercent val="0"/>
          </c:dLbls>
          <c:cat>
            <c:strRef>
              <c:f>'1 '!$E$2:$I$2</c:f>
              <c:strCache>
                <c:ptCount val="5"/>
                <c:pt idx="0">
                  <c:v>３０</c:v>
                </c:pt>
                <c:pt idx="1">
                  <c:v>１</c:v>
                </c:pt>
                <c:pt idx="2">
                  <c:v>２</c:v>
                </c:pt>
                <c:pt idx="3">
                  <c:v>３</c:v>
                </c:pt>
                <c:pt idx="4">
                  <c:v>４</c:v>
                </c:pt>
              </c:strCache>
            </c:strRef>
          </c:cat>
          <c:val>
            <c:numRef>
              <c:f>'1 '!$E$4:$I$4</c:f>
              <c:numCache>
                <c:ptCount val="5"/>
                <c:pt idx="0">
                  <c:v>3433</c:v>
                </c:pt>
                <c:pt idx="1">
                  <c:v>3614</c:v>
                </c:pt>
                <c:pt idx="2">
                  <c:v>3134</c:v>
                </c:pt>
                <c:pt idx="3">
                  <c:v>3212</c:v>
                </c:pt>
                <c:pt idx="4">
                  <c:v>3116</c:v>
                </c:pt>
              </c:numCache>
            </c:numRef>
          </c:val>
          <c:smooth val="0"/>
        </c:ser>
        <c:ser>
          <c:idx val="0"/>
          <c:order val="2"/>
          <c:tx>
            <c:strRef>
              <c:f>'1 '!$D$31</c:f>
              <c:strCache>
                <c:ptCount val="1"/>
                <c:pt idx="0">
                  <c:v>建築設備＋工作物</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25" b="0" i="0" u="none" baseline="0">
                    <a:solidFill>
                      <a:srgbClr val="000000"/>
                    </a:solidFill>
                  </a:defRPr>
                </a:pPr>
              </a:p>
            </c:txPr>
            <c:showLegendKey val="0"/>
            <c:showVal val="1"/>
            <c:showBubbleSize val="0"/>
            <c:showCatName val="0"/>
            <c:showSerName val="0"/>
            <c:showLeaderLines val="1"/>
            <c:showPercent val="0"/>
          </c:dLbls>
          <c:cat>
            <c:strRef>
              <c:f>'1 '!$E$2:$I$2</c:f>
              <c:strCache>
                <c:ptCount val="5"/>
                <c:pt idx="0">
                  <c:v>３０</c:v>
                </c:pt>
                <c:pt idx="1">
                  <c:v>１</c:v>
                </c:pt>
                <c:pt idx="2">
                  <c:v>２</c:v>
                </c:pt>
                <c:pt idx="3">
                  <c:v>３</c:v>
                </c:pt>
                <c:pt idx="4">
                  <c:v>４</c:v>
                </c:pt>
              </c:strCache>
            </c:strRef>
          </c:cat>
          <c:val>
            <c:numRef>
              <c:f>'1 '!$E$31:$I$31</c:f>
              <c:numCache>
                <c:ptCount val="5"/>
                <c:pt idx="0">
                  <c:v>198</c:v>
                </c:pt>
                <c:pt idx="1">
                  <c:v>186</c:v>
                </c:pt>
                <c:pt idx="2">
                  <c:v>138</c:v>
                </c:pt>
                <c:pt idx="3">
                  <c:v>120</c:v>
                </c:pt>
                <c:pt idx="4">
                  <c:v>173</c:v>
                </c:pt>
              </c:numCache>
            </c:numRef>
          </c:val>
          <c:smooth val="0"/>
        </c:ser>
        <c:ser>
          <c:idx val="2"/>
          <c:order val="3"/>
          <c:tx>
            <c:v>総数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25" b="0" i="0" u="none" baseline="0">
                    <a:solidFill>
                      <a:srgbClr val="000000"/>
                    </a:solidFill>
                  </a:defRPr>
                </a:pPr>
              </a:p>
            </c:txPr>
            <c:showLegendKey val="0"/>
            <c:showVal val="1"/>
            <c:showBubbleSize val="0"/>
            <c:showCatName val="0"/>
            <c:showSerName val="0"/>
            <c:showLeaderLines val="1"/>
            <c:showPercent val="0"/>
          </c:dLbls>
          <c:cat>
            <c:strRef>
              <c:f>'1 '!$E$2:$I$2</c:f>
              <c:strCache>
                <c:ptCount val="5"/>
                <c:pt idx="0">
                  <c:v>３０</c:v>
                </c:pt>
                <c:pt idx="1">
                  <c:v>１</c:v>
                </c:pt>
                <c:pt idx="2">
                  <c:v>２</c:v>
                </c:pt>
                <c:pt idx="3">
                  <c:v>３</c:v>
                </c:pt>
                <c:pt idx="4">
                  <c:v>４</c:v>
                </c:pt>
              </c:strCache>
            </c:strRef>
          </c:cat>
          <c:val>
            <c:numRef>
              <c:f>'1 '!$E$8:$I$8</c:f>
              <c:numCache>
                <c:ptCount val="5"/>
                <c:pt idx="0">
                  <c:v>4538</c:v>
                </c:pt>
                <c:pt idx="1">
                  <c:v>4604</c:v>
                </c:pt>
                <c:pt idx="2">
                  <c:v>3986</c:v>
                </c:pt>
                <c:pt idx="3">
                  <c:v>4032</c:v>
                </c:pt>
                <c:pt idx="4">
                  <c:v>3973</c:v>
                </c:pt>
              </c:numCache>
            </c:numRef>
          </c:val>
          <c:smooth val="0"/>
        </c:ser>
        <c:marker val="1"/>
        <c:axId val="16717472"/>
        <c:axId val="16239521"/>
      </c:lineChart>
      <c:catAx>
        <c:axId val="16717472"/>
        <c:scaling>
          <c:orientation val="minMax"/>
        </c:scaling>
        <c:axPos val="b"/>
        <c:title>
          <c:tx>
            <c:rich>
              <a:bodyPr vert="horz" rot="0" anchor="ctr"/>
              <a:lstStyle/>
              <a:p>
                <a:pPr algn="ctr">
                  <a:defRPr/>
                </a:pPr>
                <a:r>
                  <a:rPr lang="en-US" cap="none" sz="1125" b="0" i="0" u="none" baseline="0">
                    <a:solidFill>
                      <a:srgbClr val="000000"/>
                    </a:solidFill>
                    <a:latin typeface="ＭＳ Ｐゴシック"/>
                    <a:ea typeface="ＭＳ Ｐゴシック"/>
                    <a:cs typeface="ＭＳ Ｐゴシック"/>
                  </a:rPr>
                  <a:t>年　度</a:t>
                </a:r>
              </a:p>
            </c:rich>
          </c:tx>
          <c:layout>
            <c:manualLayout>
              <c:xMode val="factor"/>
              <c:yMode val="factor"/>
              <c:x val="-0.01975"/>
              <c:y val="0.120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125" b="0" i="0" u="none" baseline="0">
                <a:solidFill>
                  <a:srgbClr val="000000"/>
                </a:solidFill>
                <a:latin typeface="ＭＳ Ｐゴシック"/>
                <a:ea typeface="ＭＳ Ｐゴシック"/>
                <a:cs typeface="ＭＳ Ｐゴシック"/>
              </a:defRPr>
            </a:pPr>
          </a:p>
        </c:txPr>
        <c:crossAx val="16239521"/>
        <c:crosses val="autoZero"/>
        <c:auto val="1"/>
        <c:lblOffset val="100"/>
        <c:tickLblSkip val="1"/>
        <c:noMultiLvlLbl val="0"/>
      </c:catAx>
      <c:valAx>
        <c:axId val="16239521"/>
        <c:scaling>
          <c:orientation val="minMax"/>
        </c:scaling>
        <c:axPos val="l"/>
        <c:title>
          <c:tx>
            <c:rich>
              <a:bodyPr vert="horz" rot="0" anchor="ctr"/>
              <a:lstStyle/>
              <a:p>
                <a:pPr algn="ctr">
                  <a:defRPr/>
                </a:pPr>
                <a:r>
                  <a:rPr lang="en-US" cap="none" sz="1125" b="0" i="0" u="none" baseline="0">
                    <a:solidFill>
                      <a:srgbClr val="000000"/>
                    </a:solidFill>
                    <a:latin typeface="ＭＳ Ｐゴシック"/>
                    <a:ea typeface="ＭＳ Ｐゴシック"/>
                    <a:cs typeface="ＭＳ Ｐゴシック"/>
                  </a:rPr>
                  <a:t>申請件数</a:t>
                </a:r>
              </a:p>
            </c:rich>
          </c:tx>
          <c:layout>
            <c:manualLayout>
              <c:xMode val="factor"/>
              <c:yMode val="factor"/>
              <c:x val="0.03"/>
              <c:y val="0.117"/>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125" b="0" i="0" u="none" baseline="0">
                <a:solidFill>
                  <a:srgbClr val="000000"/>
                </a:solidFill>
                <a:latin typeface="ＭＳ Ｐゴシック"/>
                <a:ea typeface="ＭＳ Ｐゴシック"/>
                <a:cs typeface="ＭＳ Ｐゴシック"/>
              </a:defRPr>
            </a:pPr>
          </a:p>
        </c:txPr>
        <c:crossAx val="16717472"/>
        <c:crossesAt val="1"/>
        <c:crossBetween val="between"/>
        <c:dispUnits/>
      </c:valAx>
      <c:spPr>
        <a:solidFill>
          <a:srgbClr val="FFFFFF"/>
        </a:solidFill>
        <a:ln w="12700">
          <a:solidFill>
            <a:srgbClr val="FFFFFF"/>
          </a:solidFill>
        </a:ln>
      </c:spPr>
    </c:plotArea>
    <c:legend>
      <c:legendPos val="r"/>
      <c:layout>
        <c:manualLayout>
          <c:xMode val="edge"/>
          <c:yMode val="edge"/>
          <c:x val="0.558"/>
          <c:y val="0.43"/>
          <c:w val="0.35075"/>
          <c:h val="0.13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25"/>
          <c:order val="0"/>
          <c:tx>
            <c:v>１～３号</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3"/>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4"/>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150" b="0" i="0" u="none" baseline="0">
                    <a:solidFill>
                      <a:srgbClr val="000000"/>
                    </a:solidFill>
                  </a:defRPr>
                </a:pPr>
              </a:p>
            </c:txPr>
            <c:showLegendKey val="0"/>
            <c:showVal val="1"/>
            <c:showBubbleSize val="0"/>
            <c:showCatName val="0"/>
            <c:showSerName val="0"/>
            <c:showLeaderLines val="1"/>
            <c:showPercent val="0"/>
          </c:dLbls>
          <c:cat>
            <c:strLit>
              <c:ptCount val="5"/>
              <c:pt idx="0">
                <c:v>１０</c:v>
              </c:pt>
              <c:pt idx="1">
                <c:v>１１</c:v>
              </c:pt>
              <c:pt idx="2">
                <c:v>１２</c:v>
              </c:pt>
              <c:pt idx="3">
                <c:v>１３</c:v>
              </c:pt>
              <c:pt idx="4">
                <c:v>１４</c:v>
              </c:pt>
            </c:strLit>
          </c:cat>
          <c:val>
            <c:numLit>
              <c:ptCount val="5"/>
              <c:pt idx="0">
                <c:v>590</c:v>
              </c:pt>
              <c:pt idx="1">
                <c:v>1369</c:v>
              </c:pt>
              <c:pt idx="2">
                <c:v>1636</c:v>
              </c:pt>
              <c:pt idx="3">
                <c:v>1645</c:v>
              </c:pt>
              <c:pt idx="4">
                <c:v>1350</c:v>
              </c:pt>
            </c:numLit>
          </c:val>
          <c:smooth val="0"/>
        </c:ser>
        <c:ser>
          <c:idx val="0"/>
          <c:order val="1"/>
          <c:tx>
            <c:v>４号</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dLbls>
            <c:dLbl>
              <c:idx val="0"/>
              <c:txPr>
                <a:bodyPr vert="horz" rot="0" anchor="ctr"/>
                <a:lstStyle/>
                <a:p>
                  <a:pPr algn="ctr">
                    <a:defRPr lang="en-US" cap="none" sz="100" b="0" i="0" u="none" baseline="0">
                      <a:solidFill>
                        <a:srgbClr val="000000"/>
                      </a:solidFil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100" b="0" i="0" u="none" baseline="0">
                      <a:solidFill>
                        <a:srgbClr val="000000"/>
                      </a:solidFil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100" b="0" i="0" u="none" baseline="0">
                      <a:solidFill>
                        <a:srgbClr val="000000"/>
                      </a:solidFill>
                    </a:defRPr>
                  </a:pPr>
                </a:p>
              </c:txPr>
              <c:numFmt formatCode="General" sourceLinked="1"/>
              <c:dLblPos val="r"/>
              <c:showLegendKey val="0"/>
              <c:showVal val="1"/>
              <c:showBubbleSize val="0"/>
              <c:showCatName val="0"/>
              <c:showSerName val="0"/>
              <c:showPercent val="0"/>
            </c:dLbl>
            <c:dLbl>
              <c:idx val="3"/>
              <c:txPr>
                <a:bodyPr vert="horz" rot="0" anchor="ctr"/>
                <a:lstStyle/>
                <a:p>
                  <a:pPr algn="ctr">
                    <a:defRPr lang="en-US" cap="none" sz="100" b="0" i="0" u="none" baseline="0">
                      <a:solidFill>
                        <a:srgbClr val="000000"/>
                      </a:solidFill>
                    </a:defRPr>
                  </a:pPr>
                </a:p>
              </c:txPr>
              <c:numFmt formatCode="General" sourceLinked="1"/>
              <c:dLblPos val="r"/>
              <c:showLegendKey val="0"/>
              <c:showVal val="1"/>
              <c:showBubbleSize val="0"/>
              <c:showCatName val="0"/>
              <c:showSerName val="0"/>
              <c:showPercent val="0"/>
            </c:dLbl>
            <c:dLbl>
              <c:idx val="4"/>
              <c:txPr>
                <a:bodyPr vert="horz" rot="0" anchor="ctr"/>
                <a:lstStyle/>
                <a:p>
                  <a:pPr algn="ctr">
                    <a:defRPr lang="en-US" cap="none" sz="100" b="0" i="0" u="none" baseline="0">
                      <a:solidFill>
                        <a:srgbClr val="000000"/>
                      </a:solidFil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3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Lit>
              <c:ptCount val="5"/>
              <c:pt idx="0">
                <c:v>１０</c:v>
              </c:pt>
              <c:pt idx="1">
                <c:v>１１</c:v>
              </c:pt>
              <c:pt idx="2">
                <c:v>１２</c:v>
              </c:pt>
              <c:pt idx="3">
                <c:v>１３</c:v>
              </c:pt>
              <c:pt idx="4">
                <c:v>１４</c:v>
              </c:pt>
            </c:strLit>
          </c:cat>
          <c:val>
            <c:numLit>
              <c:ptCount val="5"/>
              <c:pt idx="0">
                <c:v>311</c:v>
              </c:pt>
              <c:pt idx="1">
                <c:v>2353</c:v>
              </c:pt>
              <c:pt idx="2">
                <c:v>2911</c:v>
              </c:pt>
              <c:pt idx="3">
                <c:v>3257</c:v>
              </c:pt>
              <c:pt idx="4">
                <c:v>2712</c:v>
              </c:pt>
            </c:numLit>
          </c:val>
          <c:smooth val="0"/>
        </c:ser>
        <c:ser>
          <c:idx val="1"/>
          <c:order val="2"/>
          <c:tx>
            <c:v>建築設備＋工作物</c:v>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dLbls>
            <c:dLbl>
              <c:idx val="0"/>
              <c:txPr>
                <a:bodyPr vert="horz" rot="0" anchor="ctr"/>
                <a:lstStyle/>
                <a:p>
                  <a:pPr algn="ctr">
                    <a:defRPr lang="en-US" cap="none" sz="100" b="0" i="0" u="none" baseline="0">
                      <a:solidFill>
                        <a:srgbClr val="000000"/>
                      </a:solidFil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100" b="0" i="0" u="none" baseline="0">
                      <a:solidFill>
                        <a:srgbClr val="000000"/>
                      </a:solidFil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100" b="0" i="0" u="none" baseline="0">
                      <a:solidFill>
                        <a:srgbClr val="000000"/>
                      </a:solidFill>
                    </a:defRPr>
                  </a:pPr>
                </a:p>
              </c:txPr>
              <c:numFmt formatCode="General" sourceLinked="1"/>
              <c:dLblPos val="r"/>
              <c:showLegendKey val="0"/>
              <c:showVal val="1"/>
              <c:showBubbleSize val="0"/>
              <c:showCatName val="0"/>
              <c:showSerName val="0"/>
              <c:showPercent val="0"/>
            </c:dLbl>
            <c:dLbl>
              <c:idx val="3"/>
              <c:txPr>
                <a:bodyPr vert="horz" rot="0" anchor="ctr"/>
                <a:lstStyle/>
                <a:p>
                  <a:pPr algn="ctr">
                    <a:defRPr lang="en-US" cap="none" sz="100" b="0" i="0" u="none" baseline="0">
                      <a:solidFill>
                        <a:srgbClr val="000000"/>
                      </a:solidFill>
                    </a:defRPr>
                  </a:pPr>
                </a:p>
              </c:txPr>
              <c:numFmt formatCode="General" sourceLinked="1"/>
              <c:dLblPos val="r"/>
              <c:showLegendKey val="0"/>
              <c:showVal val="1"/>
              <c:showBubbleSize val="0"/>
              <c:showCatName val="0"/>
              <c:showSerName val="0"/>
              <c:showPercent val="0"/>
            </c:dLbl>
            <c:dLbl>
              <c:idx val="4"/>
              <c:txPr>
                <a:bodyPr vert="horz" rot="0" anchor="ctr"/>
                <a:lstStyle/>
                <a:p>
                  <a:pPr algn="ctr">
                    <a:defRPr lang="en-US" cap="none" sz="100" b="0" i="0" u="none" baseline="0">
                      <a:solidFill>
                        <a:srgbClr val="000000"/>
                      </a:solidFil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100" b="0" i="0" u="none" baseline="0">
                    <a:solidFill>
                      <a:srgbClr val="000000"/>
                    </a:solidFill>
                  </a:defRPr>
                </a:pPr>
              </a:p>
            </c:txPr>
            <c:showLegendKey val="0"/>
            <c:showVal val="1"/>
            <c:showBubbleSize val="0"/>
            <c:showCatName val="0"/>
            <c:showSerName val="0"/>
            <c:showLeaderLines val="1"/>
            <c:showPercent val="0"/>
          </c:dLbls>
          <c:cat>
            <c:strLit>
              <c:ptCount val="5"/>
              <c:pt idx="0">
                <c:v>１０</c:v>
              </c:pt>
              <c:pt idx="1">
                <c:v>１１</c:v>
              </c:pt>
              <c:pt idx="2">
                <c:v>１２</c:v>
              </c:pt>
              <c:pt idx="3">
                <c:v>１３</c:v>
              </c:pt>
              <c:pt idx="4">
                <c:v>１４</c:v>
              </c:pt>
            </c:strLit>
          </c:cat>
          <c:val>
            <c:numLit>
              <c:ptCount val="5"/>
              <c:pt idx="0">
                <c:v>149</c:v>
              </c:pt>
              <c:pt idx="1">
                <c:v>195</c:v>
              </c:pt>
              <c:pt idx="2">
                <c:v>315</c:v>
              </c:pt>
              <c:pt idx="3">
                <c:v>317</c:v>
              </c:pt>
              <c:pt idx="4">
                <c:v>235</c:v>
              </c:pt>
            </c:numLit>
          </c:val>
          <c:smooth val="0"/>
        </c:ser>
        <c:ser>
          <c:idx val="2"/>
          <c:order val="3"/>
          <c:tx>
            <c:v>総数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0000"/>
              </a:solidFill>
              <a:ln>
                <a:solidFill>
                  <a:srgbClr val="000000"/>
                </a:solidFill>
              </a:ln>
            </c:spPr>
          </c:marker>
          <c:dLbls>
            <c:dLbl>
              <c:idx val="0"/>
              <c:txPr>
                <a:bodyPr vert="horz" rot="0" anchor="ctr"/>
                <a:lstStyle/>
                <a:p>
                  <a:pPr algn="ctr">
                    <a:defRPr lang="en-US" cap="none" sz="100" b="0" i="0" u="none" baseline="0">
                      <a:solidFill>
                        <a:srgbClr val="000000"/>
                      </a:solidFil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100" b="0" i="0" u="none" baseline="0">
                      <a:solidFill>
                        <a:srgbClr val="000000"/>
                      </a:solidFil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100" b="0" i="0" u="none" baseline="0">
                      <a:solidFill>
                        <a:srgbClr val="000000"/>
                      </a:solidFill>
                    </a:defRPr>
                  </a:pPr>
                </a:p>
              </c:txPr>
              <c:numFmt formatCode="General" sourceLinked="1"/>
              <c:dLblPos val="r"/>
              <c:showLegendKey val="0"/>
              <c:showVal val="1"/>
              <c:showBubbleSize val="0"/>
              <c:showCatName val="0"/>
              <c:showSerName val="0"/>
              <c:showPercent val="0"/>
            </c:dLbl>
            <c:dLbl>
              <c:idx val="3"/>
              <c:txPr>
                <a:bodyPr vert="horz" rot="0" anchor="ctr"/>
                <a:lstStyle/>
                <a:p>
                  <a:pPr algn="ctr">
                    <a:defRPr lang="en-US" cap="none" sz="100" b="0" i="0" u="none" baseline="0">
                      <a:solidFill>
                        <a:srgbClr val="000000"/>
                      </a:solidFill>
                    </a:defRPr>
                  </a:pPr>
                </a:p>
              </c:txPr>
              <c:numFmt formatCode="General" sourceLinked="1"/>
              <c:dLblPos val="r"/>
              <c:showLegendKey val="0"/>
              <c:showVal val="1"/>
              <c:showBubbleSize val="0"/>
              <c:showCatName val="0"/>
              <c:showSerName val="0"/>
              <c:showPercent val="0"/>
            </c:dLbl>
            <c:dLbl>
              <c:idx val="4"/>
              <c:txPr>
                <a:bodyPr vert="horz" rot="0" anchor="ctr"/>
                <a:lstStyle/>
                <a:p>
                  <a:pPr algn="ctr">
                    <a:defRPr lang="en-US" cap="none" sz="100" b="0" i="0" u="none" baseline="0">
                      <a:solidFill>
                        <a:srgbClr val="000000"/>
                      </a:solidFil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100" b="0" i="0" u="none" baseline="0">
                    <a:solidFill>
                      <a:srgbClr val="000000"/>
                    </a:solidFill>
                  </a:defRPr>
                </a:pPr>
              </a:p>
            </c:txPr>
            <c:showLegendKey val="0"/>
            <c:showVal val="1"/>
            <c:showBubbleSize val="0"/>
            <c:showCatName val="0"/>
            <c:showSerName val="0"/>
            <c:showLeaderLines val="1"/>
            <c:showPercent val="0"/>
          </c:dLbls>
          <c:cat>
            <c:strLit>
              <c:ptCount val="5"/>
              <c:pt idx="0">
                <c:v>１０</c:v>
              </c:pt>
              <c:pt idx="1">
                <c:v>１１</c:v>
              </c:pt>
              <c:pt idx="2">
                <c:v>１２</c:v>
              </c:pt>
              <c:pt idx="3">
                <c:v>１３</c:v>
              </c:pt>
              <c:pt idx="4">
                <c:v>１４</c:v>
              </c:pt>
            </c:strLit>
          </c:cat>
          <c:val>
            <c:numLit>
              <c:ptCount val="5"/>
              <c:pt idx="0">
                <c:v>1050</c:v>
              </c:pt>
              <c:pt idx="1">
                <c:v>3917</c:v>
              </c:pt>
              <c:pt idx="2">
                <c:v>4862</c:v>
              </c:pt>
              <c:pt idx="3">
                <c:v>5219</c:v>
              </c:pt>
              <c:pt idx="4">
                <c:v>4297</c:v>
              </c:pt>
            </c:numLit>
          </c:val>
          <c:smooth val="0"/>
        </c:ser>
        <c:marker val="1"/>
        <c:axId val="11937962"/>
        <c:axId val="40332795"/>
      </c:lineChart>
      <c:catAx>
        <c:axId val="11937962"/>
        <c:scaling>
          <c:orientation val="minMax"/>
        </c:scaling>
        <c:axPos val="b"/>
        <c:title>
          <c:tx>
            <c:rich>
              <a:bodyPr vert="horz" rot="0" anchor="ctr"/>
              <a:lstStyle/>
              <a:p>
                <a:pPr algn="ctr">
                  <a:defRPr/>
                </a:pPr>
                <a:r>
                  <a:rPr lang="en-US" cap="none" sz="175" b="0" i="0" u="none" baseline="0">
                    <a:solidFill>
                      <a:srgbClr val="000000"/>
                    </a:solidFill>
                    <a:latin typeface="ＭＳ Ｐゴシック"/>
                    <a:ea typeface="ＭＳ Ｐゴシック"/>
                    <a:cs typeface="ＭＳ Ｐゴシック"/>
                  </a:rPr>
                  <a:t>年　度</a:t>
                </a:r>
              </a:p>
            </c:rich>
          </c:tx>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crossAx val="40332795"/>
        <c:crosses val="autoZero"/>
        <c:auto val="1"/>
        <c:lblOffset val="100"/>
        <c:tickLblSkip val="1"/>
        <c:noMultiLvlLbl val="0"/>
      </c:catAx>
      <c:valAx>
        <c:axId val="40332795"/>
        <c:scaling>
          <c:orientation val="minMax"/>
          <c:max val="6000"/>
        </c:scaling>
        <c:axPos val="l"/>
        <c:title>
          <c:tx>
            <c:rich>
              <a:bodyPr vert="horz" rot="0" anchor="ctr"/>
              <a:lstStyle/>
              <a:p>
                <a:pPr algn="ctr">
                  <a:defRPr/>
                </a:pPr>
                <a:r>
                  <a:rPr lang="en-US" cap="none" sz="175" b="0" i="0" u="none" baseline="0">
                    <a:solidFill>
                      <a:srgbClr val="000000"/>
                    </a:solidFill>
                    <a:latin typeface="ＭＳ Ｐゴシック"/>
                    <a:ea typeface="ＭＳ Ｐゴシック"/>
                    <a:cs typeface="ＭＳ Ｐゴシック"/>
                  </a:rPr>
                  <a:t>交付件数</a:t>
                </a:r>
              </a:p>
            </c:rich>
          </c:tx>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crossAx val="11937962"/>
        <c:crossesAt val="1"/>
        <c:crossBetween val="between"/>
        <c:dispUnits/>
      </c:valAx>
      <c:spPr>
        <a:solidFill>
          <a:srgbClr val="FFFFFF"/>
        </a:solidFill>
        <a:ln w="12700">
          <a:solidFill>
            <a:srgbClr val="FFFFFF"/>
          </a:solidFill>
        </a:ln>
      </c:spPr>
    </c:plotArea>
    <c:legend>
      <c:legendPos val="r"/>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１～３号</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3"/>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4"/>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150" b="0" i="0" u="none" baseline="0">
                    <a:solidFill>
                      <a:srgbClr val="000000"/>
                    </a:solidFill>
                  </a:defRPr>
                </a:pPr>
              </a:p>
            </c:txPr>
            <c:showLegendKey val="0"/>
            <c:showVal val="1"/>
            <c:showBubbleSize val="0"/>
            <c:showCatName val="0"/>
            <c:showSerName val="0"/>
            <c:showLeaderLines val="1"/>
            <c:showPercent val="0"/>
          </c:dLbls>
          <c:cat>
            <c:strLit>
              <c:ptCount val="5"/>
              <c:pt idx="0">
                <c:v>１０</c:v>
              </c:pt>
              <c:pt idx="1">
                <c:v>１１</c:v>
              </c:pt>
              <c:pt idx="2">
                <c:v>１２</c:v>
              </c:pt>
              <c:pt idx="3">
                <c:v>１３</c:v>
              </c:pt>
              <c:pt idx="4">
                <c:v>１４</c:v>
              </c:pt>
            </c:strLit>
          </c:cat>
          <c:val>
            <c:numLit>
              <c:ptCount val="5"/>
              <c:pt idx="0">
                <c:v>1520</c:v>
              </c:pt>
              <c:pt idx="1">
                <c:v>1695</c:v>
              </c:pt>
              <c:pt idx="2">
                <c:v>1794</c:v>
              </c:pt>
              <c:pt idx="3">
                <c:v>1450</c:v>
              </c:pt>
              <c:pt idx="4">
                <c:v>1335</c:v>
              </c:pt>
            </c:numLit>
          </c:val>
          <c:smooth val="0"/>
        </c:ser>
        <c:ser>
          <c:idx val="3"/>
          <c:order val="1"/>
          <c:tx>
            <c:v>４号</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dLbls>
            <c:dLbl>
              <c:idx val="0"/>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3"/>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4"/>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150" b="0" i="0" u="none" baseline="0">
                    <a:solidFill>
                      <a:srgbClr val="000000"/>
                    </a:solidFill>
                  </a:defRPr>
                </a:pPr>
              </a:p>
            </c:txPr>
            <c:showLegendKey val="0"/>
            <c:showVal val="1"/>
            <c:showBubbleSize val="0"/>
            <c:showCatName val="0"/>
            <c:showSerName val="0"/>
            <c:showLeaderLines val="1"/>
            <c:showPercent val="0"/>
          </c:dLbls>
          <c:cat>
            <c:strLit>
              <c:ptCount val="5"/>
              <c:pt idx="0">
                <c:v>１０</c:v>
              </c:pt>
              <c:pt idx="1">
                <c:v>１１</c:v>
              </c:pt>
              <c:pt idx="2">
                <c:v>１２</c:v>
              </c:pt>
              <c:pt idx="3">
                <c:v>１３</c:v>
              </c:pt>
              <c:pt idx="4">
                <c:v>１４</c:v>
              </c:pt>
            </c:strLit>
          </c:cat>
          <c:val>
            <c:numLit>
              <c:ptCount val="5"/>
              <c:pt idx="0">
                <c:v>2739</c:v>
              </c:pt>
              <c:pt idx="1">
                <c:v>3024</c:v>
              </c:pt>
              <c:pt idx="2">
                <c:v>3303</c:v>
              </c:pt>
              <c:pt idx="3">
                <c:v>2828</c:v>
              </c:pt>
              <c:pt idx="4">
                <c:v>2789</c:v>
              </c:pt>
            </c:numLit>
          </c:val>
          <c:smooth val="0"/>
        </c:ser>
        <c:ser>
          <c:idx val="0"/>
          <c:order val="2"/>
          <c:tx>
            <c:v>建築設備＋工作物</c:v>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dLbls>
            <c:dLbl>
              <c:idx val="0"/>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3"/>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4"/>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150" b="0" i="0" u="none" baseline="0">
                    <a:solidFill>
                      <a:srgbClr val="000000"/>
                    </a:solidFill>
                  </a:defRPr>
                </a:pPr>
              </a:p>
            </c:txPr>
            <c:showLegendKey val="0"/>
            <c:showVal val="1"/>
            <c:showBubbleSize val="0"/>
            <c:showCatName val="0"/>
            <c:showSerName val="0"/>
            <c:showLeaderLines val="1"/>
            <c:showPercent val="0"/>
          </c:dLbls>
          <c:cat>
            <c:strLit>
              <c:ptCount val="5"/>
              <c:pt idx="0">
                <c:v>１０</c:v>
              </c:pt>
              <c:pt idx="1">
                <c:v>１１</c:v>
              </c:pt>
              <c:pt idx="2">
                <c:v>１２</c:v>
              </c:pt>
              <c:pt idx="3">
                <c:v>１３</c:v>
              </c:pt>
              <c:pt idx="4">
                <c:v>１４</c:v>
              </c:pt>
            </c:strLit>
          </c:cat>
          <c:val>
            <c:numLit>
              <c:ptCount val="5"/>
              <c:pt idx="0">
                <c:v>277</c:v>
              </c:pt>
              <c:pt idx="1">
                <c:v>293</c:v>
              </c:pt>
              <c:pt idx="2">
                <c:v>411</c:v>
              </c:pt>
              <c:pt idx="3">
                <c:v>321</c:v>
              </c:pt>
              <c:pt idx="4">
                <c:v>257</c:v>
              </c:pt>
            </c:numLit>
          </c:val>
          <c:smooth val="0"/>
        </c:ser>
        <c:ser>
          <c:idx val="2"/>
          <c:order val="3"/>
          <c:tx>
            <c:v>総数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0"/>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3"/>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4"/>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150" b="0" i="0" u="none" baseline="0">
                    <a:solidFill>
                      <a:srgbClr val="000000"/>
                    </a:solidFill>
                  </a:defRPr>
                </a:pPr>
              </a:p>
            </c:txPr>
            <c:showLegendKey val="0"/>
            <c:showVal val="1"/>
            <c:showBubbleSize val="0"/>
            <c:showCatName val="0"/>
            <c:showSerName val="0"/>
            <c:showLeaderLines val="1"/>
            <c:showPercent val="0"/>
          </c:dLbls>
          <c:cat>
            <c:strLit>
              <c:ptCount val="5"/>
              <c:pt idx="0">
                <c:v>１０</c:v>
              </c:pt>
              <c:pt idx="1">
                <c:v>１１</c:v>
              </c:pt>
              <c:pt idx="2">
                <c:v>１２</c:v>
              </c:pt>
              <c:pt idx="3">
                <c:v>１３</c:v>
              </c:pt>
              <c:pt idx="4">
                <c:v>１４</c:v>
              </c:pt>
            </c:strLit>
          </c:cat>
          <c:val>
            <c:numLit>
              <c:ptCount val="5"/>
              <c:pt idx="0">
                <c:v>4536</c:v>
              </c:pt>
              <c:pt idx="1">
                <c:v>5012</c:v>
              </c:pt>
              <c:pt idx="2">
                <c:v>5508</c:v>
              </c:pt>
              <c:pt idx="3">
                <c:v>4599</c:v>
              </c:pt>
              <c:pt idx="4">
                <c:v>4381</c:v>
              </c:pt>
            </c:numLit>
          </c:val>
          <c:smooth val="0"/>
        </c:ser>
        <c:marker val="1"/>
        <c:axId val="27450836"/>
        <c:axId val="45730933"/>
      </c:lineChart>
      <c:catAx>
        <c:axId val="27450836"/>
        <c:scaling>
          <c:orientation val="minMax"/>
        </c:scaling>
        <c:axPos val="b"/>
        <c:title>
          <c:tx>
            <c:rich>
              <a:bodyPr vert="horz" rot="0" anchor="ctr"/>
              <a:lstStyle/>
              <a:p>
                <a:pPr algn="ctr">
                  <a:defRPr/>
                </a:pPr>
                <a:r>
                  <a:rPr lang="en-US" cap="none" sz="175" b="0" i="0" u="none" baseline="0">
                    <a:solidFill>
                      <a:srgbClr val="000000"/>
                    </a:solidFill>
                    <a:latin typeface="ＭＳ Ｐゴシック"/>
                    <a:ea typeface="ＭＳ Ｐゴシック"/>
                    <a:cs typeface="ＭＳ Ｐゴシック"/>
                  </a:rPr>
                  <a:t>年　度</a:t>
                </a:r>
              </a:p>
            </c:rich>
          </c:tx>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crossAx val="45730933"/>
        <c:crosses val="autoZero"/>
        <c:auto val="1"/>
        <c:lblOffset val="100"/>
        <c:tickLblSkip val="1"/>
        <c:noMultiLvlLbl val="0"/>
      </c:catAx>
      <c:valAx>
        <c:axId val="45730933"/>
        <c:scaling>
          <c:orientation val="minMax"/>
        </c:scaling>
        <c:axPos val="l"/>
        <c:title>
          <c:tx>
            <c:rich>
              <a:bodyPr vert="horz" rot="0" anchor="ctr"/>
              <a:lstStyle/>
              <a:p>
                <a:pPr algn="ctr">
                  <a:defRPr/>
                </a:pPr>
                <a:r>
                  <a:rPr lang="en-US" cap="none" sz="175" b="0" i="0" u="none" baseline="0">
                    <a:solidFill>
                      <a:srgbClr val="000000"/>
                    </a:solidFill>
                    <a:latin typeface="ＭＳ Ｐゴシック"/>
                    <a:ea typeface="ＭＳ Ｐゴシック"/>
                    <a:cs typeface="ＭＳ Ｐゴシック"/>
                  </a:rPr>
                  <a:t>申請件数</a:t>
                </a:r>
              </a:p>
            </c:rich>
          </c:tx>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crossAx val="27450836"/>
        <c:crossesAt val="1"/>
        <c:crossBetween val="between"/>
        <c:dispUnits/>
      </c:valAx>
      <c:spPr>
        <a:solidFill>
          <a:srgbClr val="FFFFFF"/>
        </a:solidFill>
        <a:ln w="12700">
          <a:solidFill>
            <a:srgbClr val="FFFFFF"/>
          </a:solidFill>
        </a:ln>
      </c:spPr>
    </c:plotArea>
    <c:legend>
      <c:legendPos val="r"/>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62"/>
          <c:w val="0.953"/>
          <c:h val="0.93425"/>
        </c:manualLayout>
      </c:layout>
      <c:lineChart>
        <c:grouping val="standard"/>
        <c:varyColors val="0"/>
        <c:ser>
          <c:idx val="25"/>
          <c:order val="0"/>
          <c:tx>
            <c:strRef>
              <c:f>'1 '!$D$22</c:f>
              <c:strCache>
                <c:ptCount val="1"/>
                <c:pt idx="0">
                  <c:v>１～３号</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000000"/>
                    </a:solidFill>
                  </a:defRPr>
                </a:pPr>
              </a:p>
            </c:txPr>
            <c:showLegendKey val="0"/>
            <c:showVal val="1"/>
            <c:showBubbleSize val="0"/>
            <c:showCatName val="0"/>
            <c:showSerName val="0"/>
            <c:showLeaderLines val="1"/>
            <c:showPercent val="0"/>
          </c:dLbls>
          <c:cat>
            <c:strRef>
              <c:f>'1 '!$E$2:$I$2</c:f>
              <c:strCache>
                <c:ptCount val="5"/>
                <c:pt idx="0">
                  <c:v>３０</c:v>
                </c:pt>
                <c:pt idx="1">
                  <c:v>１</c:v>
                </c:pt>
                <c:pt idx="2">
                  <c:v>２</c:v>
                </c:pt>
                <c:pt idx="3">
                  <c:v>３</c:v>
                </c:pt>
                <c:pt idx="4">
                  <c:v>４</c:v>
                </c:pt>
              </c:strCache>
            </c:strRef>
          </c:cat>
          <c:val>
            <c:numRef>
              <c:f>'1 '!$E$22:$I$22</c:f>
              <c:numCache>
                <c:ptCount val="5"/>
                <c:pt idx="0">
                  <c:v>868</c:v>
                </c:pt>
                <c:pt idx="1">
                  <c:v>798</c:v>
                </c:pt>
                <c:pt idx="2">
                  <c:v>785</c:v>
                </c:pt>
                <c:pt idx="3">
                  <c:v>670</c:v>
                </c:pt>
                <c:pt idx="4">
                  <c:v>668</c:v>
                </c:pt>
              </c:numCache>
            </c:numRef>
          </c:val>
          <c:smooth val="0"/>
        </c:ser>
        <c:ser>
          <c:idx val="0"/>
          <c:order val="1"/>
          <c:tx>
            <c:strRef>
              <c:f>'1 '!$D$23</c:f>
              <c:strCache>
                <c:ptCount val="1"/>
                <c:pt idx="0">
                  <c:v>４号</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2275"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'1 '!$E$2:$I$2</c:f>
              <c:strCache>
                <c:ptCount val="5"/>
                <c:pt idx="0">
                  <c:v>３０</c:v>
                </c:pt>
                <c:pt idx="1">
                  <c:v>１</c:v>
                </c:pt>
                <c:pt idx="2">
                  <c:v>２</c:v>
                </c:pt>
                <c:pt idx="3">
                  <c:v>３</c:v>
                </c:pt>
                <c:pt idx="4">
                  <c:v>４</c:v>
                </c:pt>
              </c:strCache>
            </c:strRef>
          </c:cat>
          <c:val>
            <c:numRef>
              <c:f>'1 '!$E$23:$I$23</c:f>
              <c:numCache>
                <c:ptCount val="5"/>
                <c:pt idx="0">
                  <c:v>3227</c:v>
                </c:pt>
                <c:pt idx="1">
                  <c:v>3476</c:v>
                </c:pt>
                <c:pt idx="2">
                  <c:v>3231</c:v>
                </c:pt>
                <c:pt idx="3">
                  <c:v>3190</c:v>
                </c:pt>
                <c:pt idx="4">
                  <c:v>3147</c:v>
                </c:pt>
              </c:numCache>
            </c:numRef>
          </c:val>
          <c:smooth val="0"/>
        </c:ser>
        <c:ser>
          <c:idx val="1"/>
          <c:order val="2"/>
          <c:tx>
            <c:v>建築設備＋工作物</c:v>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000000"/>
                    </a:solidFill>
                  </a:defRPr>
                </a:pPr>
              </a:p>
            </c:txPr>
            <c:showLegendKey val="0"/>
            <c:showVal val="1"/>
            <c:showBubbleSize val="0"/>
            <c:showCatName val="0"/>
            <c:showSerName val="0"/>
            <c:showLeaderLines val="1"/>
            <c:showPercent val="0"/>
          </c:dLbls>
          <c:cat>
            <c:strRef>
              <c:f>'1 '!$E$2:$I$2</c:f>
              <c:strCache>
                <c:ptCount val="5"/>
                <c:pt idx="0">
                  <c:v>３０</c:v>
                </c:pt>
                <c:pt idx="1">
                  <c:v>１</c:v>
                </c:pt>
                <c:pt idx="2">
                  <c:v>２</c:v>
                </c:pt>
                <c:pt idx="3">
                  <c:v>３</c:v>
                </c:pt>
                <c:pt idx="4">
                  <c:v>４</c:v>
                </c:pt>
              </c:strCache>
            </c:strRef>
          </c:cat>
          <c:val>
            <c:numRef>
              <c:f>'1 '!$E$33:$I$33</c:f>
              <c:numCache>
                <c:ptCount val="5"/>
                <c:pt idx="0">
                  <c:v>173</c:v>
                </c:pt>
                <c:pt idx="1">
                  <c:v>161</c:v>
                </c:pt>
                <c:pt idx="2">
                  <c:v>152</c:v>
                </c:pt>
                <c:pt idx="3">
                  <c:v>169</c:v>
                </c:pt>
                <c:pt idx="4">
                  <c:v>145</c:v>
                </c:pt>
              </c:numCache>
            </c:numRef>
          </c:val>
          <c:smooth val="0"/>
        </c:ser>
        <c:ser>
          <c:idx val="2"/>
          <c:order val="3"/>
          <c:tx>
            <c:v>総数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000000"/>
                    </a:solidFill>
                  </a:defRPr>
                </a:pPr>
              </a:p>
            </c:txPr>
            <c:showLegendKey val="0"/>
            <c:showVal val="1"/>
            <c:showBubbleSize val="0"/>
            <c:showCatName val="0"/>
            <c:showSerName val="0"/>
            <c:showLeaderLines val="1"/>
            <c:showPercent val="0"/>
          </c:dLbls>
          <c:cat>
            <c:strRef>
              <c:f>'1 '!$E$2:$I$2</c:f>
              <c:strCache>
                <c:ptCount val="5"/>
                <c:pt idx="0">
                  <c:v>３０</c:v>
                </c:pt>
                <c:pt idx="1">
                  <c:v>１</c:v>
                </c:pt>
                <c:pt idx="2">
                  <c:v>２</c:v>
                </c:pt>
                <c:pt idx="3">
                  <c:v>３</c:v>
                </c:pt>
                <c:pt idx="4">
                  <c:v>４</c:v>
                </c:pt>
              </c:strCache>
            </c:strRef>
          </c:cat>
          <c:val>
            <c:numRef>
              <c:f>'1 '!$E$27:$I$27</c:f>
              <c:numCache>
                <c:ptCount val="5"/>
                <c:pt idx="0">
                  <c:v>4268</c:v>
                </c:pt>
                <c:pt idx="1">
                  <c:v>4435</c:v>
                </c:pt>
                <c:pt idx="2">
                  <c:v>4168</c:v>
                </c:pt>
                <c:pt idx="3">
                  <c:v>4029</c:v>
                </c:pt>
                <c:pt idx="4">
                  <c:v>3960</c:v>
                </c:pt>
              </c:numCache>
            </c:numRef>
          </c:val>
          <c:smooth val="0"/>
        </c:ser>
        <c:marker val="1"/>
        <c:axId val="8925214"/>
        <c:axId val="13218063"/>
      </c:lineChart>
      <c:catAx>
        <c:axId val="8925214"/>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年　度</a:t>
                </a:r>
              </a:p>
            </c:rich>
          </c:tx>
          <c:layout>
            <c:manualLayout>
              <c:xMode val="factor"/>
              <c:yMode val="factor"/>
              <c:x val="0.0035"/>
              <c:y val="0.121"/>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13218063"/>
        <c:crosses val="autoZero"/>
        <c:auto val="1"/>
        <c:lblOffset val="100"/>
        <c:tickLblSkip val="1"/>
        <c:noMultiLvlLbl val="0"/>
      </c:catAx>
      <c:valAx>
        <c:axId val="13218063"/>
        <c:scaling>
          <c:orientation val="minMax"/>
          <c:max val="6000"/>
        </c:scaling>
        <c:axPos val="l"/>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交付件数</a:t>
                </a:r>
              </a:p>
            </c:rich>
          </c:tx>
          <c:layout>
            <c:manualLayout>
              <c:xMode val="factor"/>
              <c:yMode val="factor"/>
              <c:x val="0.0315"/>
              <c:y val="0.138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8925214"/>
        <c:crossesAt val="1"/>
        <c:crossBetween val="between"/>
        <c:dispUnits/>
      </c:valAx>
      <c:spPr>
        <a:solidFill>
          <a:srgbClr val="FFFFFF"/>
        </a:solidFill>
        <a:ln w="12700">
          <a:solidFill>
            <a:srgbClr val="FFFFFF"/>
          </a:solidFill>
        </a:ln>
      </c:spPr>
    </c:plotArea>
    <c:legend>
      <c:legendPos val="r"/>
      <c:layout>
        <c:manualLayout>
          <c:xMode val="edge"/>
          <c:yMode val="edge"/>
          <c:x val="0.62025"/>
          <c:y val="0.013"/>
          <c:w val="0.336"/>
          <c:h val="0.118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425"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053"/>
          <c:w val="0.95275"/>
          <c:h val="0.94675"/>
        </c:manualLayout>
      </c:layout>
      <c:lineChart>
        <c:grouping val="standard"/>
        <c:varyColors val="0"/>
        <c:ser>
          <c:idx val="0"/>
          <c:order val="0"/>
          <c:tx>
            <c:strRef>
              <c:f>'５ '!$B$25</c:f>
              <c:strCache>
                <c:ptCount val="1"/>
                <c:pt idx="0">
                  <c:v>専用住宅</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0" i="0" u="none" baseline="0">
                    <a:solidFill>
                      <a:srgbClr val="000000"/>
                    </a:solidFill>
                  </a:defRPr>
                </a:pPr>
              </a:p>
            </c:txPr>
            <c:showLegendKey val="0"/>
            <c:showVal val="1"/>
            <c:showBubbleSize val="0"/>
            <c:showCatName val="0"/>
            <c:showSerName val="0"/>
            <c:showLeaderLines val="1"/>
            <c:showPercent val="0"/>
          </c:dLbls>
          <c:cat>
            <c:strRef>
              <c:f>'５ '!$A$26:$A$30</c:f>
              <c:strCache>
                <c:ptCount val="5"/>
                <c:pt idx="0">
                  <c:v>３０</c:v>
                </c:pt>
                <c:pt idx="1">
                  <c:v>１</c:v>
                </c:pt>
                <c:pt idx="2">
                  <c:v>２</c:v>
                </c:pt>
                <c:pt idx="3">
                  <c:v>３</c:v>
                </c:pt>
                <c:pt idx="4">
                  <c:v>４</c:v>
                </c:pt>
              </c:strCache>
            </c:strRef>
          </c:cat>
          <c:val>
            <c:numRef>
              <c:f>'５ '!$B$26:$B$30</c:f>
              <c:numCache>
                <c:ptCount val="5"/>
                <c:pt idx="0">
                  <c:v>3769</c:v>
                </c:pt>
                <c:pt idx="1">
                  <c:v>3898</c:v>
                </c:pt>
                <c:pt idx="2">
                  <c:v>3393</c:v>
                </c:pt>
                <c:pt idx="3">
                  <c:v>3436</c:v>
                </c:pt>
                <c:pt idx="4">
                  <c:v>3187</c:v>
                </c:pt>
              </c:numCache>
            </c:numRef>
          </c:val>
          <c:smooth val="0"/>
        </c:ser>
        <c:ser>
          <c:idx val="1"/>
          <c:order val="1"/>
          <c:tx>
            <c:strRef>
              <c:f>'５ '!$C$25</c:f>
              <c:strCache>
                <c:ptCount val="1"/>
                <c:pt idx="0">
                  <c:v>共同住宅</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0" i="0" u="none" baseline="0">
                    <a:solidFill>
                      <a:srgbClr val="000000"/>
                    </a:solidFill>
                  </a:defRPr>
                </a:pPr>
              </a:p>
            </c:txPr>
            <c:showLegendKey val="0"/>
            <c:showVal val="1"/>
            <c:showBubbleSize val="0"/>
            <c:showCatName val="0"/>
            <c:showSerName val="0"/>
            <c:showLeaderLines val="1"/>
            <c:showPercent val="0"/>
          </c:dLbls>
          <c:cat>
            <c:strRef>
              <c:f>'５ '!$A$26:$A$30</c:f>
              <c:strCache>
                <c:ptCount val="5"/>
                <c:pt idx="0">
                  <c:v>３０</c:v>
                </c:pt>
                <c:pt idx="1">
                  <c:v>１</c:v>
                </c:pt>
                <c:pt idx="2">
                  <c:v>２</c:v>
                </c:pt>
                <c:pt idx="3">
                  <c:v>３</c:v>
                </c:pt>
                <c:pt idx="4">
                  <c:v>４</c:v>
                </c:pt>
              </c:strCache>
            </c:strRef>
          </c:cat>
          <c:val>
            <c:numRef>
              <c:f>'５ '!$C$26:$C$30</c:f>
              <c:numCache>
                <c:ptCount val="5"/>
                <c:pt idx="0">
                  <c:v>85</c:v>
                </c:pt>
                <c:pt idx="1">
                  <c:v>78</c:v>
                </c:pt>
                <c:pt idx="2">
                  <c:v>82</c:v>
                </c:pt>
                <c:pt idx="3">
                  <c:v>76</c:v>
                </c:pt>
                <c:pt idx="4">
                  <c:v>91</c:v>
                </c:pt>
              </c:numCache>
            </c:numRef>
          </c:val>
          <c:smooth val="0"/>
        </c:ser>
        <c:ser>
          <c:idx val="2"/>
          <c:order val="2"/>
          <c:tx>
            <c:strRef>
              <c:f>'５ '!$D$25</c:f>
              <c:strCache>
                <c:ptCount val="1"/>
                <c:pt idx="0">
                  <c:v>併用住宅</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0" i="0" u="none" baseline="0">
                    <a:solidFill>
                      <a:srgbClr val="000000"/>
                    </a:solidFill>
                  </a:defRPr>
                </a:pPr>
              </a:p>
            </c:txPr>
            <c:showLegendKey val="0"/>
            <c:showVal val="1"/>
            <c:showBubbleSize val="0"/>
            <c:showCatName val="0"/>
            <c:showSerName val="0"/>
            <c:showLeaderLines val="1"/>
            <c:showPercent val="0"/>
          </c:dLbls>
          <c:cat>
            <c:strRef>
              <c:f>'５ '!$A$26:$A$30</c:f>
              <c:strCache>
                <c:ptCount val="5"/>
                <c:pt idx="0">
                  <c:v>３０</c:v>
                </c:pt>
                <c:pt idx="1">
                  <c:v>１</c:v>
                </c:pt>
                <c:pt idx="2">
                  <c:v>２</c:v>
                </c:pt>
                <c:pt idx="3">
                  <c:v>３</c:v>
                </c:pt>
                <c:pt idx="4">
                  <c:v>４</c:v>
                </c:pt>
              </c:strCache>
            </c:strRef>
          </c:cat>
          <c:val>
            <c:numRef>
              <c:f>'５ '!$D$26:$D$30</c:f>
              <c:numCache>
                <c:ptCount val="5"/>
                <c:pt idx="0">
                  <c:v>52</c:v>
                </c:pt>
                <c:pt idx="1">
                  <c:v>55</c:v>
                </c:pt>
                <c:pt idx="2">
                  <c:v>37</c:v>
                </c:pt>
                <c:pt idx="3">
                  <c:v>36</c:v>
                </c:pt>
                <c:pt idx="4">
                  <c:v>40</c:v>
                </c:pt>
              </c:numCache>
            </c:numRef>
          </c:val>
          <c:smooth val="0"/>
        </c:ser>
        <c:ser>
          <c:idx val="3"/>
          <c:order val="3"/>
          <c:tx>
            <c:strRef>
              <c:f>'５ '!$E$25</c:f>
              <c:strCache>
                <c:ptCount val="1"/>
                <c:pt idx="0">
                  <c:v>その他</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0" i="0" u="none" baseline="0">
                    <a:solidFill>
                      <a:srgbClr val="000000"/>
                    </a:solidFill>
                  </a:defRPr>
                </a:pPr>
              </a:p>
            </c:txPr>
            <c:showLegendKey val="0"/>
            <c:showVal val="1"/>
            <c:showBubbleSize val="0"/>
            <c:showCatName val="0"/>
            <c:showSerName val="0"/>
            <c:showLeaderLines val="1"/>
            <c:showPercent val="0"/>
          </c:dLbls>
          <c:cat>
            <c:strRef>
              <c:f>'５ '!$A$26:$A$30</c:f>
              <c:strCache>
                <c:ptCount val="5"/>
                <c:pt idx="0">
                  <c:v>３０</c:v>
                </c:pt>
                <c:pt idx="1">
                  <c:v>１</c:v>
                </c:pt>
                <c:pt idx="2">
                  <c:v>２</c:v>
                </c:pt>
                <c:pt idx="3">
                  <c:v>３</c:v>
                </c:pt>
                <c:pt idx="4">
                  <c:v>４</c:v>
                </c:pt>
              </c:strCache>
            </c:strRef>
          </c:cat>
          <c:val>
            <c:numRef>
              <c:f>'５ '!$E$26:$E$30</c:f>
              <c:numCache>
                <c:ptCount val="5"/>
                <c:pt idx="0">
                  <c:v>434</c:v>
                </c:pt>
                <c:pt idx="1">
                  <c:v>387</c:v>
                </c:pt>
                <c:pt idx="2">
                  <c:v>336</c:v>
                </c:pt>
                <c:pt idx="3">
                  <c:v>364</c:v>
                </c:pt>
                <c:pt idx="4">
                  <c:v>482</c:v>
                </c:pt>
              </c:numCache>
            </c:numRef>
          </c:val>
          <c:smooth val="0"/>
        </c:ser>
        <c:marker val="1"/>
        <c:axId val="51853704"/>
        <c:axId val="64030153"/>
      </c:lineChart>
      <c:catAx>
        <c:axId val="51853704"/>
        <c:scaling>
          <c:orientation val="minMax"/>
        </c:scaling>
        <c:axPos val="b"/>
        <c:title>
          <c:tx>
            <c:rich>
              <a:bodyPr vert="horz" rot="0" anchor="ctr"/>
              <a:lstStyle/>
              <a:p>
                <a:pPr algn="ctr">
                  <a:defRPr/>
                </a:pPr>
                <a:r>
                  <a:rPr lang="en-US" cap="none" sz="1475" b="0" i="0" u="none" baseline="0">
                    <a:solidFill>
                      <a:srgbClr val="000000"/>
                    </a:solidFill>
                    <a:latin typeface="ＭＳ Ｐゴシック"/>
                    <a:ea typeface="ＭＳ Ｐゴシック"/>
                    <a:cs typeface="ＭＳ Ｐゴシック"/>
                  </a:rPr>
                  <a:t>年度</a:t>
                </a:r>
              </a:p>
            </c:rich>
          </c:tx>
          <c:layout>
            <c:manualLayout>
              <c:xMode val="factor"/>
              <c:yMode val="factor"/>
              <c:x val="0.00525"/>
              <c:y val="0.120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475" b="0" i="0" u="none" baseline="0">
                <a:solidFill>
                  <a:srgbClr val="000000"/>
                </a:solidFill>
                <a:latin typeface="ＭＳ Ｐゴシック"/>
                <a:ea typeface="ＭＳ Ｐゴシック"/>
                <a:cs typeface="ＭＳ Ｐゴシック"/>
              </a:defRPr>
            </a:pPr>
          </a:p>
        </c:txPr>
        <c:crossAx val="64030153"/>
        <c:crosses val="autoZero"/>
        <c:auto val="1"/>
        <c:lblOffset val="100"/>
        <c:tickLblSkip val="1"/>
        <c:noMultiLvlLbl val="0"/>
      </c:catAx>
      <c:valAx>
        <c:axId val="64030153"/>
        <c:scaling>
          <c:orientation val="minMax"/>
        </c:scaling>
        <c:axPos val="l"/>
        <c:title>
          <c:tx>
            <c:rich>
              <a:bodyPr vert="horz" rot="0" anchor="ctr"/>
              <a:lstStyle/>
              <a:p>
                <a:pPr algn="ctr">
                  <a:defRPr/>
                </a:pPr>
                <a:r>
                  <a:rPr lang="en-US" cap="none" sz="1475" b="0" i="0" u="none" baseline="0">
                    <a:solidFill>
                      <a:srgbClr val="000000"/>
                    </a:solidFill>
                    <a:latin typeface="ＭＳ Ｐゴシック"/>
                    <a:ea typeface="ＭＳ Ｐゴシック"/>
                    <a:cs typeface="ＭＳ Ｐゴシック"/>
                  </a:rPr>
                  <a:t>申請件数</a:t>
                </a:r>
              </a:p>
            </c:rich>
          </c:tx>
          <c:layout>
            <c:manualLayout>
              <c:xMode val="factor"/>
              <c:yMode val="factor"/>
              <c:x val="0.0385"/>
              <c:y val="0.137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475" b="0" i="0" u="none" baseline="0">
                <a:solidFill>
                  <a:srgbClr val="000000"/>
                </a:solidFill>
                <a:latin typeface="ＭＳ Ｐゴシック"/>
                <a:ea typeface="ＭＳ Ｐゴシック"/>
                <a:cs typeface="ＭＳ Ｐゴシック"/>
              </a:defRPr>
            </a:pPr>
          </a:p>
        </c:txPr>
        <c:crossAx val="51853704"/>
        <c:crossesAt val="1"/>
        <c:crossBetween val="between"/>
        <c:dispUnits/>
      </c:valAx>
      <c:spPr>
        <a:solidFill>
          <a:srgbClr val="FFFFFF"/>
        </a:solidFill>
        <a:ln w="12700">
          <a:solidFill>
            <a:srgbClr val="FFFFFF"/>
          </a:solidFill>
        </a:ln>
      </c:spPr>
    </c:plotArea>
    <c:legend>
      <c:legendPos val="r"/>
      <c:layout>
        <c:manualLayout>
          <c:xMode val="edge"/>
          <c:yMode val="edge"/>
          <c:x val="0.2125"/>
          <c:y val="0.33225"/>
          <c:w val="0.256"/>
          <c:h val="0.17725"/>
        </c:manualLayout>
      </c:layout>
      <c:overlay val="0"/>
      <c:spPr>
        <a:solidFill>
          <a:srgbClr val="FFFFFF"/>
        </a:solidFill>
        <a:ln w="3175">
          <a:solidFill>
            <a:srgbClr val="000000"/>
          </a:solidFill>
        </a:ln>
      </c:spPr>
      <c:txPr>
        <a:bodyPr vert="horz" rot="0"/>
        <a:lstStyle/>
        <a:p>
          <a:pPr>
            <a:defRPr lang="en-US" cap="none" sz="13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425"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35"/>
          <c:w val="0.962"/>
          <c:h val="0.962"/>
        </c:manualLayout>
      </c:layout>
      <c:lineChart>
        <c:grouping val="standard"/>
        <c:varyColors val="0"/>
        <c:ser>
          <c:idx val="0"/>
          <c:order val="0"/>
          <c:tx>
            <c:strRef>
              <c:f>'7 '!$A$25</c:f>
              <c:strCache>
                <c:ptCount val="1"/>
                <c:pt idx="0">
                  <c:v>木　造</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_);[Red]\(#,##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_);[Red]\(#,##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_);[Red]\(#,##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_);[Red]\(#,##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_);[Red]\(#,##0\)" sourceLinked="0"/>
              <c:showLegendKey val="0"/>
              <c:showVal val="1"/>
              <c:showBubbleSize val="0"/>
              <c:showCatName val="0"/>
              <c:showSerName val="0"/>
              <c:showPercent val="0"/>
            </c:dLbl>
            <c:numFmt formatCode="#,##0_);[Red]\(#,##0\)" sourceLinked="0"/>
            <c:txPr>
              <a:bodyPr vert="horz" rot="0" anchor="ctr"/>
              <a:lstStyle/>
              <a:p>
                <a:pPr algn="ctr">
                  <a:defRPr lang="en-US" cap="none" sz="1000" b="0" i="0" u="none" baseline="0">
                    <a:solidFill>
                      <a:srgbClr val="000000"/>
                    </a:solidFill>
                  </a:defRPr>
                </a:pPr>
              </a:p>
            </c:txPr>
            <c:showLegendKey val="0"/>
            <c:showVal val="1"/>
            <c:showBubbleSize val="0"/>
            <c:showCatName val="0"/>
            <c:showSerName val="0"/>
            <c:showLeaderLines val="1"/>
            <c:showPercent val="0"/>
          </c:dLbls>
          <c:cat>
            <c:strRef>
              <c:f>'7 '!$B$24:$F$24</c:f>
              <c:strCache>
                <c:ptCount val="5"/>
                <c:pt idx="0">
                  <c:v>３０</c:v>
                </c:pt>
                <c:pt idx="1">
                  <c:v>１</c:v>
                </c:pt>
                <c:pt idx="2">
                  <c:v>２</c:v>
                </c:pt>
                <c:pt idx="3">
                  <c:v>３</c:v>
                </c:pt>
                <c:pt idx="4">
                  <c:v>４</c:v>
                </c:pt>
              </c:strCache>
            </c:strRef>
          </c:cat>
          <c:val>
            <c:numRef>
              <c:f>'7 '!$B$25:$F$25</c:f>
              <c:numCache>
                <c:ptCount val="5"/>
                <c:pt idx="0">
                  <c:v>3347</c:v>
                </c:pt>
                <c:pt idx="1">
                  <c:v>3441</c:v>
                </c:pt>
                <c:pt idx="2">
                  <c:v>3026</c:v>
                </c:pt>
                <c:pt idx="3">
                  <c:v>3088</c:v>
                </c:pt>
                <c:pt idx="4">
                  <c:v>2970</c:v>
                </c:pt>
              </c:numCache>
            </c:numRef>
          </c:val>
          <c:smooth val="0"/>
        </c:ser>
        <c:ser>
          <c:idx val="1"/>
          <c:order val="1"/>
          <c:tx>
            <c:strRef>
              <c:f>'7 '!$A$26</c:f>
              <c:strCache>
                <c:ptCount val="1"/>
                <c:pt idx="0">
                  <c:v>鉄骨造</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_);[Red]\(#,##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_);[Red]\(#,##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_);[Red]\(#,##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_);[Red]\(#,##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_);[Red]\(#,##0\)" sourceLinked="0"/>
              <c:showLegendKey val="0"/>
              <c:showVal val="1"/>
              <c:showBubbleSize val="0"/>
              <c:showCatName val="0"/>
              <c:showSerName val="0"/>
              <c:showPercent val="0"/>
            </c:dLbl>
            <c:numFmt formatCode="#,##0_);[Red]\(#,##0\)" sourceLinked="0"/>
            <c:txPr>
              <a:bodyPr vert="horz" rot="0" anchor="ctr"/>
              <a:lstStyle/>
              <a:p>
                <a:pPr algn="ctr">
                  <a:defRPr lang="en-US" cap="none" sz="1000" b="0" i="0" u="none" baseline="0">
                    <a:solidFill>
                      <a:srgbClr val="000000"/>
                    </a:solidFill>
                  </a:defRPr>
                </a:pPr>
              </a:p>
            </c:txPr>
            <c:showLegendKey val="0"/>
            <c:showVal val="1"/>
            <c:showBubbleSize val="0"/>
            <c:showCatName val="0"/>
            <c:showSerName val="0"/>
            <c:showLeaderLines val="1"/>
            <c:showPercent val="0"/>
          </c:dLbls>
          <c:cat>
            <c:strRef>
              <c:f>'7 '!$B$24:$F$24</c:f>
              <c:strCache>
                <c:ptCount val="5"/>
                <c:pt idx="0">
                  <c:v>３０</c:v>
                </c:pt>
                <c:pt idx="1">
                  <c:v>１</c:v>
                </c:pt>
                <c:pt idx="2">
                  <c:v>２</c:v>
                </c:pt>
                <c:pt idx="3">
                  <c:v>３</c:v>
                </c:pt>
                <c:pt idx="4">
                  <c:v>４</c:v>
                </c:pt>
              </c:strCache>
            </c:strRef>
          </c:cat>
          <c:val>
            <c:numRef>
              <c:f>'7 '!$B$26:$F$26</c:f>
              <c:numCache>
                <c:ptCount val="5"/>
                <c:pt idx="0">
                  <c:v>904</c:v>
                </c:pt>
                <c:pt idx="1">
                  <c:v>858</c:v>
                </c:pt>
                <c:pt idx="2">
                  <c:v>723</c:v>
                </c:pt>
                <c:pt idx="3">
                  <c:v>753</c:v>
                </c:pt>
                <c:pt idx="4">
                  <c:v>724</c:v>
                </c:pt>
              </c:numCache>
            </c:numRef>
          </c:val>
          <c:smooth val="0"/>
        </c:ser>
        <c:ser>
          <c:idx val="2"/>
          <c:order val="2"/>
          <c:tx>
            <c:strRef>
              <c:f>'7 '!$A$27</c:f>
              <c:strCache>
                <c:ptCount val="1"/>
                <c:pt idx="0">
                  <c:v>ＲＣ造</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000000"/>
                    </a:solidFill>
                  </a:defRPr>
                </a:pPr>
              </a:p>
            </c:txPr>
            <c:showLegendKey val="0"/>
            <c:showVal val="1"/>
            <c:showBubbleSize val="0"/>
            <c:showCatName val="0"/>
            <c:showSerName val="0"/>
            <c:showLeaderLines val="1"/>
            <c:showPercent val="0"/>
          </c:dLbls>
          <c:cat>
            <c:strRef>
              <c:f>'7 '!$B$24:$F$24</c:f>
              <c:strCache>
                <c:ptCount val="5"/>
                <c:pt idx="0">
                  <c:v>３０</c:v>
                </c:pt>
                <c:pt idx="1">
                  <c:v>１</c:v>
                </c:pt>
                <c:pt idx="2">
                  <c:v>２</c:v>
                </c:pt>
                <c:pt idx="3">
                  <c:v>３</c:v>
                </c:pt>
                <c:pt idx="4">
                  <c:v>４</c:v>
                </c:pt>
              </c:strCache>
            </c:strRef>
          </c:cat>
          <c:val>
            <c:numRef>
              <c:f>'7 '!$B$27:$F$27</c:f>
              <c:numCache>
                <c:ptCount val="5"/>
                <c:pt idx="0">
                  <c:v>60</c:v>
                </c:pt>
                <c:pt idx="1">
                  <c:v>83</c:v>
                </c:pt>
                <c:pt idx="2">
                  <c:v>76</c:v>
                </c:pt>
                <c:pt idx="3">
                  <c:v>43</c:v>
                </c:pt>
                <c:pt idx="4">
                  <c:v>63</c:v>
                </c:pt>
              </c:numCache>
            </c:numRef>
          </c:val>
          <c:smooth val="0"/>
        </c:ser>
        <c:ser>
          <c:idx val="5"/>
          <c:order val="3"/>
          <c:tx>
            <c:strRef>
              <c:f>'7 '!$A$30</c:f>
              <c:strCache>
                <c:ptCount val="1"/>
                <c:pt idx="0">
                  <c:v>その他</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000000"/>
                    </a:solidFill>
                  </a:defRPr>
                </a:pPr>
              </a:p>
            </c:txPr>
            <c:showLegendKey val="0"/>
            <c:showVal val="1"/>
            <c:showBubbleSize val="0"/>
            <c:showCatName val="0"/>
            <c:showSerName val="0"/>
            <c:showLeaderLines val="1"/>
            <c:showPercent val="0"/>
          </c:dLbls>
          <c:cat>
            <c:strRef>
              <c:f>'7 '!$B$24:$F$24</c:f>
              <c:strCache>
                <c:ptCount val="5"/>
                <c:pt idx="0">
                  <c:v>３０</c:v>
                </c:pt>
                <c:pt idx="1">
                  <c:v>１</c:v>
                </c:pt>
                <c:pt idx="2">
                  <c:v>２</c:v>
                </c:pt>
                <c:pt idx="3">
                  <c:v>３</c:v>
                </c:pt>
                <c:pt idx="4">
                  <c:v>４</c:v>
                </c:pt>
              </c:strCache>
            </c:strRef>
          </c:cat>
          <c:val>
            <c:numRef>
              <c:f>'7 '!$B$31:$F$31</c:f>
              <c:numCache>
                <c:ptCount val="5"/>
                <c:pt idx="0">
                  <c:v>29</c:v>
                </c:pt>
                <c:pt idx="1">
                  <c:v>36</c:v>
                </c:pt>
                <c:pt idx="2">
                  <c:v>23</c:v>
                </c:pt>
                <c:pt idx="3">
                  <c:v>28</c:v>
                </c:pt>
                <c:pt idx="4">
                  <c:v>43</c:v>
                </c:pt>
              </c:numCache>
            </c:numRef>
          </c:val>
          <c:smooth val="0"/>
        </c:ser>
        <c:marker val="1"/>
        <c:axId val="39400466"/>
        <c:axId val="19059875"/>
      </c:lineChart>
      <c:catAx>
        <c:axId val="39400466"/>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年　度</a:t>
                </a:r>
              </a:p>
            </c:rich>
          </c:tx>
          <c:layout>
            <c:manualLayout>
              <c:xMode val="factor"/>
              <c:yMode val="factor"/>
              <c:x val="0.00275"/>
              <c:y val="0.125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19059875"/>
        <c:crosses val="autoZero"/>
        <c:auto val="1"/>
        <c:lblOffset val="100"/>
        <c:tickLblSkip val="1"/>
        <c:noMultiLvlLbl val="0"/>
      </c:catAx>
      <c:valAx>
        <c:axId val="19059875"/>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申請件数</a:t>
                </a:r>
              </a:p>
            </c:rich>
          </c:tx>
          <c:layout>
            <c:manualLayout>
              <c:xMode val="factor"/>
              <c:yMode val="factor"/>
              <c:x val="0.031"/>
              <c:y val="0.13425"/>
            </c:manualLayout>
          </c:layout>
          <c:overlay val="0"/>
          <c:spPr>
            <a:noFill/>
            <a:ln>
              <a:noFill/>
            </a:ln>
          </c:spPr>
        </c:title>
        <c:delete val="0"/>
        <c:numFmt formatCode="#,##0_);[Red]\(#,##0\)" sourceLinked="0"/>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39400466"/>
        <c:crossesAt val="1"/>
        <c:crossBetween val="between"/>
        <c:dispUnits/>
      </c:valAx>
      <c:spPr>
        <a:solidFill>
          <a:srgbClr val="FFFFFF"/>
        </a:solidFill>
        <a:ln w="12700">
          <a:solidFill>
            <a:srgbClr val="FFFFFF"/>
          </a:solidFill>
        </a:ln>
      </c:spPr>
    </c:plotArea>
    <c:legend>
      <c:legendPos val="r"/>
      <c:layout>
        <c:manualLayout>
          <c:xMode val="edge"/>
          <c:yMode val="edge"/>
          <c:x val="0.4075"/>
          <c:y val="0.02125"/>
          <c:w val="0.24475"/>
          <c:h val="0.09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425" b="0" i="0" u="none" baseline="0">
          <a:solidFill>
            <a:srgbClr val="000000"/>
          </a:solidFill>
          <a:latin typeface="ＭＳ Ｐゴシック"/>
          <a:ea typeface="ＭＳ Ｐゴシック"/>
          <a:cs typeface="ＭＳ Ｐゴシック"/>
        </a:defRPr>
      </a:pPr>
    </a:p>
  </c:txPr>
  <c:date1904 val="1"/>
</chartSpace>
</file>

<file path=xl/drawings/_rels/drawing15.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7.emf" /><Relationship Id="rId5" Type="http://schemas.openxmlformats.org/officeDocument/2006/relationships/image" Target="../media/image8.emf" /><Relationship Id="rId6" Type="http://schemas.openxmlformats.org/officeDocument/2006/relationships/image" Target="../media/image9.emf" /><Relationship Id="rId7" Type="http://schemas.openxmlformats.org/officeDocument/2006/relationships/image" Target="../media/image10.emf" /><Relationship Id="rId8" Type="http://schemas.openxmlformats.org/officeDocument/2006/relationships/image" Target="../media/image11.emf" /><Relationship Id="rId9" Type="http://schemas.openxmlformats.org/officeDocument/2006/relationships/image" Target="../media/image12.emf" /><Relationship Id="rId10" Type="http://schemas.openxmlformats.org/officeDocument/2006/relationships/image" Target="../media/image13.emf" /><Relationship Id="rId11" Type="http://schemas.openxmlformats.org/officeDocument/2006/relationships/image" Target="../media/image14.emf" /><Relationship Id="rId12" Type="http://schemas.openxmlformats.org/officeDocument/2006/relationships/image" Target="../media/image15.emf" /><Relationship Id="rId13" Type="http://schemas.openxmlformats.org/officeDocument/2006/relationships/image" Target="../media/image16.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3</xdr:col>
      <xdr:colOff>800100</xdr:colOff>
      <xdr:row>1</xdr:row>
      <xdr:rowOff>304800</xdr:rowOff>
    </xdr:to>
    <xdr:sp>
      <xdr:nvSpPr>
        <xdr:cNvPr id="1" name="Line 1"/>
        <xdr:cNvSpPr>
          <a:spLocks/>
        </xdr:cNvSpPr>
      </xdr:nvSpPr>
      <xdr:spPr>
        <a:xfrm>
          <a:off x="9525" y="266700"/>
          <a:ext cx="1876425"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1</xdr:col>
      <xdr:colOff>990600</xdr:colOff>
      <xdr:row>1</xdr:row>
      <xdr:rowOff>600075</xdr:rowOff>
    </xdr:to>
    <xdr:sp>
      <xdr:nvSpPr>
        <xdr:cNvPr id="1" name="Line 1"/>
        <xdr:cNvSpPr>
          <a:spLocks/>
        </xdr:cNvSpPr>
      </xdr:nvSpPr>
      <xdr:spPr>
        <a:xfrm>
          <a:off x="9525" y="504825"/>
          <a:ext cx="155257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0</xdr:col>
      <xdr:colOff>800100</xdr:colOff>
      <xdr:row>3</xdr:row>
      <xdr:rowOff>0</xdr:rowOff>
    </xdr:to>
    <xdr:sp>
      <xdr:nvSpPr>
        <xdr:cNvPr id="1" name="Line 1"/>
        <xdr:cNvSpPr>
          <a:spLocks/>
        </xdr:cNvSpPr>
      </xdr:nvSpPr>
      <xdr:spPr>
        <a:xfrm>
          <a:off x="9525" y="314325"/>
          <a:ext cx="7905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2</xdr:col>
      <xdr:colOff>0</xdr:colOff>
      <xdr:row>12</xdr:row>
      <xdr:rowOff>0</xdr:rowOff>
    </xdr:to>
    <xdr:sp>
      <xdr:nvSpPr>
        <xdr:cNvPr id="1" name="Line 1"/>
        <xdr:cNvSpPr>
          <a:spLocks/>
        </xdr:cNvSpPr>
      </xdr:nvSpPr>
      <xdr:spPr>
        <a:xfrm>
          <a:off x="9525" y="523875"/>
          <a:ext cx="8582025" cy="1990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9525</xdr:rowOff>
    </xdr:from>
    <xdr:to>
      <xdr:col>2</xdr:col>
      <xdr:colOff>0</xdr:colOff>
      <xdr:row>12</xdr:row>
      <xdr:rowOff>0</xdr:rowOff>
    </xdr:to>
    <xdr:sp>
      <xdr:nvSpPr>
        <xdr:cNvPr id="2" name="Line 1"/>
        <xdr:cNvSpPr>
          <a:spLocks/>
        </xdr:cNvSpPr>
      </xdr:nvSpPr>
      <xdr:spPr>
        <a:xfrm>
          <a:off x="9525" y="523875"/>
          <a:ext cx="8582025" cy="1990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9525</xdr:rowOff>
    </xdr:from>
    <xdr:to>
      <xdr:col>2</xdr:col>
      <xdr:colOff>0</xdr:colOff>
      <xdr:row>12</xdr:row>
      <xdr:rowOff>0</xdr:rowOff>
    </xdr:to>
    <xdr:sp>
      <xdr:nvSpPr>
        <xdr:cNvPr id="3" name="Line 1"/>
        <xdr:cNvSpPr>
          <a:spLocks/>
        </xdr:cNvSpPr>
      </xdr:nvSpPr>
      <xdr:spPr>
        <a:xfrm>
          <a:off x="9525" y="523875"/>
          <a:ext cx="8582025" cy="1990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9525</xdr:rowOff>
    </xdr:from>
    <xdr:to>
      <xdr:col>2</xdr:col>
      <xdr:colOff>0</xdr:colOff>
      <xdr:row>12</xdr:row>
      <xdr:rowOff>0</xdr:rowOff>
    </xdr:to>
    <xdr:sp>
      <xdr:nvSpPr>
        <xdr:cNvPr id="4" name="Line 1"/>
        <xdr:cNvSpPr>
          <a:spLocks/>
        </xdr:cNvSpPr>
      </xdr:nvSpPr>
      <xdr:spPr>
        <a:xfrm>
          <a:off x="9525" y="523875"/>
          <a:ext cx="8582025" cy="1990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1</xdr:col>
      <xdr:colOff>876300</xdr:colOff>
      <xdr:row>3</xdr:row>
      <xdr:rowOff>762000</xdr:rowOff>
    </xdr:to>
    <xdr:sp>
      <xdr:nvSpPr>
        <xdr:cNvPr id="1" name="Line 1"/>
        <xdr:cNvSpPr>
          <a:spLocks/>
        </xdr:cNvSpPr>
      </xdr:nvSpPr>
      <xdr:spPr>
        <a:xfrm>
          <a:off x="9525" y="619125"/>
          <a:ext cx="1752600" cy="1533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9525</xdr:rowOff>
    </xdr:from>
    <xdr:to>
      <xdr:col>1</xdr:col>
      <xdr:colOff>590550</xdr:colOff>
      <xdr:row>2</xdr:row>
      <xdr:rowOff>342900</xdr:rowOff>
    </xdr:to>
    <xdr:sp>
      <xdr:nvSpPr>
        <xdr:cNvPr id="1" name="Line 1"/>
        <xdr:cNvSpPr>
          <a:spLocks/>
        </xdr:cNvSpPr>
      </xdr:nvSpPr>
      <xdr:spPr>
        <a:xfrm>
          <a:off x="9525" y="257175"/>
          <a:ext cx="1190625"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2</xdr:row>
      <xdr:rowOff>0</xdr:rowOff>
    </xdr:from>
    <xdr:to>
      <xdr:col>31</xdr:col>
      <xdr:colOff>76200</xdr:colOff>
      <xdr:row>47</xdr:row>
      <xdr:rowOff>104775</xdr:rowOff>
    </xdr:to>
    <xdr:sp>
      <xdr:nvSpPr>
        <xdr:cNvPr id="1" name="Rectangle 2" descr="HAMAMATSU"/>
        <xdr:cNvSpPr>
          <a:spLocks/>
        </xdr:cNvSpPr>
      </xdr:nvSpPr>
      <xdr:spPr>
        <a:xfrm>
          <a:off x="981075" y="342900"/>
          <a:ext cx="5295900" cy="7820025"/>
        </a:xfrm>
        <a:prstGeom prst="rect">
          <a:avLst/>
        </a:prstGeom>
        <a:blipFill>
          <a:blip r:embed="rId13"/>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76200</xdr:colOff>
      <xdr:row>17</xdr:row>
      <xdr:rowOff>133350</xdr:rowOff>
    </xdr:from>
    <xdr:to>
      <xdr:col>24</xdr:col>
      <xdr:colOff>66675</xdr:colOff>
      <xdr:row>18</xdr:row>
      <xdr:rowOff>171450</xdr:rowOff>
    </xdr:to>
    <xdr:sp>
      <xdr:nvSpPr>
        <xdr:cNvPr id="2" name="Rectangle 3"/>
        <xdr:cNvSpPr>
          <a:spLocks/>
        </xdr:cNvSpPr>
      </xdr:nvSpPr>
      <xdr:spPr>
        <a:xfrm>
          <a:off x="4076700" y="3048000"/>
          <a:ext cx="790575" cy="209550"/>
        </a:xfrm>
        <a:prstGeom prst="rect">
          <a:avLst/>
        </a:prstGeom>
        <a:solidFill>
          <a:srgbClr val="FFFFFF"/>
        </a:solidFill>
        <a:ln w="889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31</xdr:row>
      <xdr:rowOff>28575</xdr:rowOff>
    </xdr:from>
    <xdr:to>
      <xdr:col>14</xdr:col>
      <xdr:colOff>95250</xdr:colOff>
      <xdr:row>32</xdr:row>
      <xdr:rowOff>66675</xdr:rowOff>
    </xdr:to>
    <xdr:sp>
      <xdr:nvSpPr>
        <xdr:cNvPr id="3" name="Rectangle 4"/>
        <xdr:cNvSpPr>
          <a:spLocks/>
        </xdr:cNvSpPr>
      </xdr:nvSpPr>
      <xdr:spPr>
        <a:xfrm>
          <a:off x="2114550" y="5343525"/>
          <a:ext cx="781050" cy="209550"/>
        </a:xfrm>
        <a:prstGeom prst="rect">
          <a:avLst/>
        </a:prstGeom>
        <a:solidFill>
          <a:srgbClr val="FFFFFF"/>
        </a:solidFill>
        <a:ln w="889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57150</xdr:colOff>
      <xdr:row>31</xdr:row>
      <xdr:rowOff>123825</xdr:rowOff>
    </xdr:from>
    <xdr:to>
      <xdr:col>26</xdr:col>
      <xdr:colOff>47625</xdr:colOff>
      <xdr:row>32</xdr:row>
      <xdr:rowOff>161925</xdr:rowOff>
    </xdr:to>
    <xdr:sp>
      <xdr:nvSpPr>
        <xdr:cNvPr id="4" name="Rectangle 5"/>
        <xdr:cNvSpPr>
          <a:spLocks/>
        </xdr:cNvSpPr>
      </xdr:nvSpPr>
      <xdr:spPr>
        <a:xfrm>
          <a:off x="4457700" y="5438775"/>
          <a:ext cx="790575" cy="209550"/>
        </a:xfrm>
        <a:prstGeom prst="rect">
          <a:avLst/>
        </a:prstGeom>
        <a:solidFill>
          <a:srgbClr val="FFFFFF"/>
        </a:solidFill>
        <a:ln w="889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42</xdr:row>
      <xdr:rowOff>9525</xdr:rowOff>
    </xdr:from>
    <xdr:to>
      <xdr:col>26</xdr:col>
      <xdr:colOff>57150</xdr:colOff>
      <xdr:row>43</xdr:row>
      <xdr:rowOff>47625</xdr:rowOff>
    </xdr:to>
    <xdr:sp>
      <xdr:nvSpPr>
        <xdr:cNvPr id="5" name="Rectangle 6"/>
        <xdr:cNvSpPr>
          <a:spLocks/>
        </xdr:cNvSpPr>
      </xdr:nvSpPr>
      <xdr:spPr>
        <a:xfrm>
          <a:off x="4476750" y="7210425"/>
          <a:ext cx="781050" cy="209550"/>
        </a:xfrm>
        <a:prstGeom prst="rect">
          <a:avLst/>
        </a:prstGeom>
        <a:solidFill>
          <a:srgbClr val="FFFFFF"/>
        </a:solidFill>
        <a:ln w="889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57150</xdr:colOff>
      <xdr:row>35</xdr:row>
      <xdr:rowOff>66675</xdr:rowOff>
    </xdr:from>
    <xdr:to>
      <xdr:col>26</xdr:col>
      <xdr:colOff>47625</xdr:colOff>
      <xdr:row>36</xdr:row>
      <xdr:rowOff>104775</xdr:rowOff>
    </xdr:to>
    <xdr:sp>
      <xdr:nvSpPr>
        <xdr:cNvPr id="6" name="Rectangle 7"/>
        <xdr:cNvSpPr>
          <a:spLocks/>
        </xdr:cNvSpPr>
      </xdr:nvSpPr>
      <xdr:spPr>
        <a:xfrm>
          <a:off x="4457700" y="6067425"/>
          <a:ext cx="790575" cy="209550"/>
        </a:xfrm>
        <a:prstGeom prst="rect">
          <a:avLst/>
        </a:prstGeom>
        <a:solidFill>
          <a:srgbClr val="FFFFFF"/>
        </a:solidFill>
        <a:ln w="889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44</xdr:row>
      <xdr:rowOff>66675</xdr:rowOff>
    </xdr:from>
    <xdr:to>
      <xdr:col>10</xdr:col>
      <xdr:colOff>95250</xdr:colOff>
      <xdr:row>45</xdr:row>
      <xdr:rowOff>104775</xdr:rowOff>
    </xdr:to>
    <xdr:sp>
      <xdr:nvSpPr>
        <xdr:cNvPr id="7" name="Rectangle 8"/>
        <xdr:cNvSpPr>
          <a:spLocks/>
        </xdr:cNvSpPr>
      </xdr:nvSpPr>
      <xdr:spPr>
        <a:xfrm>
          <a:off x="1314450" y="7610475"/>
          <a:ext cx="781050" cy="209550"/>
        </a:xfrm>
        <a:prstGeom prst="rect">
          <a:avLst/>
        </a:prstGeom>
        <a:solidFill>
          <a:srgbClr val="FFFFFF"/>
        </a:solidFill>
        <a:ln w="889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39</xdr:row>
      <xdr:rowOff>57150</xdr:rowOff>
    </xdr:from>
    <xdr:to>
      <xdr:col>26</xdr:col>
      <xdr:colOff>47625</xdr:colOff>
      <xdr:row>40</xdr:row>
      <xdr:rowOff>95250</xdr:rowOff>
    </xdr:to>
    <xdr:sp>
      <xdr:nvSpPr>
        <xdr:cNvPr id="8" name="Rectangle 9"/>
        <xdr:cNvSpPr>
          <a:spLocks/>
        </xdr:cNvSpPr>
      </xdr:nvSpPr>
      <xdr:spPr>
        <a:xfrm>
          <a:off x="4467225" y="6743700"/>
          <a:ext cx="781050" cy="209550"/>
        </a:xfrm>
        <a:prstGeom prst="rect">
          <a:avLst/>
        </a:prstGeom>
        <a:solidFill>
          <a:srgbClr val="FFFFFF"/>
        </a:solidFill>
        <a:ln w="889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17</xdr:row>
      <xdr:rowOff>142875</xdr:rowOff>
    </xdr:from>
    <xdr:to>
      <xdr:col>24</xdr:col>
      <xdr:colOff>47625</xdr:colOff>
      <xdr:row>19</xdr:row>
      <xdr:rowOff>0</xdr:rowOff>
    </xdr:to>
    <xdr:sp>
      <xdr:nvSpPr>
        <xdr:cNvPr id="9" name="Rectangle 10"/>
        <xdr:cNvSpPr>
          <a:spLocks/>
        </xdr:cNvSpPr>
      </xdr:nvSpPr>
      <xdr:spPr>
        <a:xfrm>
          <a:off x="4124325" y="3057525"/>
          <a:ext cx="723900" cy="200025"/>
        </a:xfrm>
        <a:prstGeom prst="rect">
          <a:avLst/>
        </a:prstGeom>
        <a:noFill/>
        <a:ln w="9525" cmpd="sng">
          <a:noFill/>
        </a:ln>
      </xdr:spPr>
      <xdr:txBody>
        <a:bodyPr vertOverflow="clip" wrap="square" lIns="0" tIns="0" rIns="0" bIns="0" anchor="b"/>
        <a:p>
          <a:pPr algn="ctr">
            <a:defRPr/>
          </a:pPr>
          <a:r>
            <a:rPr lang="en-US" cap="none" sz="1050" b="0" i="0" u="none" baseline="0">
              <a:solidFill>
                <a:srgbClr val="000000"/>
              </a:solidFill>
            </a:rPr>
            <a:t>天竜区</a:t>
          </a:r>
          <a:r>
            <a:rPr lang="en-US" cap="none" sz="1050" b="0" i="0" u="none" baseline="0">
              <a:solidFill>
                <a:srgbClr val="000000"/>
              </a:solidFill>
            </a:rPr>
            <a:t>  </a:t>
          </a:r>
          <a:r>
            <a:rPr lang="en-US" cap="none" sz="1050" b="0" i="0" u="none" baseline="0">
              <a:solidFill>
                <a:srgbClr val="000000"/>
              </a:solidFill>
            </a:rPr>
            <a:t>62</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p>
      </xdr:txBody>
    </xdr:sp>
    <xdr:clientData/>
  </xdr:twoCellAnchor>
  <xdr:twoCellAnchor>
    <xdr:from>
      <xdr:col>22</xdr:col>
      <xdr:colOff>114300</xdr:colOff>
      <xdr:row>42</xdr:row>
      <xdr:rowOff>28575</xdr:rowOff>
    </xdr:from>
    <xdr:to>
      <xdr:col>26</xdr:col>
      <xdr:colOff>9525</xdr:colOff>
      <xdr:row>43</xdr:row>
      <xdr:rowOff>66675</xdr:rowOff>
    </xdr:to>
    <xdr:sp>
      <xdr:nvSpPr>
        <xdr:cNvPr id="10" name="Rectangle 11"/>
        <xdr:cNvSpPr>
          <a:spLocks/>
        </xdr:cNvSpPr>
      </xdr:nvSpPr>
      <xdr:spPr>
        <a:xfrm>
          <a:off x="4514850" y="7229475"/>
          <a:ext cx="695325" cy="209550"/>
        </a:xfrm>
        <a:prstGeom prst="rect">
          <a:avLst/>
        </a:prstGeom>
        <a:noFill/>
        <a:ln w="9525" cmpd="sng">
          <a:noFill/>
        </a:ln>
      </xdr:spPr>
      <xdr:txBody>
        <a:bodyPr vertOverflow="clip" wrap="square" lIns="0" tIns="0" rIns="0" bIns="0" anchor="ctr"/>
        <a:p>
          <a:pPr algn="ctr">
            <a:defRPr/>
          </a:pPr>
          <a:r>
            <a:rPr lang="en-US" cap="none" sz="1050" b="0" i="0" u="none" baseline="0">
              <a:solidFill>
                <a:srgbClr val="000000"/>
              </a:solidFill>
            </a:rPr>
            <a:t>南区</a:t>
          </a:r>
          <a:r>
            <a:rPr lang="en-US" cap="none" sz="1050" b="0" i="0" u="none" baseline="0">
              <a:solidFill>
                <a:srgbClr val="000000"/>
              </a:solidFill>
            </a:rPr>
            <a:t>  </a:t>
          </a:r>
          <a:r>
            <a:rPr lang="en-US" cap="none" sz="1050" b="0" i="0" u="none" baseline="0">
              <a:solidFill>
                <a:srgbClr val="000000"/>
              </a:solidFill>
            </a:rPr>
            <a:t>539</a:t>
          </a:r>
        </a:p>
      </xdr:txBody>
    </xdr:sp>
    <xdr:clientData/>
  </xdr:twoCellAnchor>
  <xdr:twoCellAnchor>
    <xdr:from>
      <xdr:col>22</xdr:col>
      <xdr:colOff>104775</xdr:colOff>
      <xdr:row>35</xdr:row>
      <xdr:rowOff>76200</xdr:rowOff>
    </xdr:from>
    <xdr:to>
      <xdr:col>26</xdr:col>
      <xdr:colOff>66675</xdr:colOff>
      <xdr:row>36</xdr:row>
      <xdr:rowOff>104775</xdr:rowOff>
    </xdr:to>
    <xdr:sp>
      <xdr:nvSpPr>
        <xdr:cNvPr id="11" name="Rectangle 12"/>
        <xdr:cNvSpPr>
          <a:spLocks/>
        </xdr:cNvSpPr>
      </xdr:nvSpPr>
      <xdr:spPr>
        <a:xfrm>
          <a:off x="4505325" y="6076950"/>
          <a:ext cx="762000" cy="200025"/>
        </a:xfrm>
        <a:prstGeom prst="rect">
          <a:avLst/>
        </a:prstGeom>
        <a:noFill/>
        <a:ln w="9525" cmpd="sng">
          <a:noFill/>
        </a:ln>
      </xdr:spPr>
      <xdr:txBody>
        <a:bodyPr vertOverflow="clip" wrap="square" lIns="0" tIns="0" rIns="0" bIns="0" anchor="ctr"/>
        <a:p>
          <a:pPr algn="ctr">
            <a:defRPr/>
          </a:pPr>
          <a:r>
            <a:rPr lang="en-US" cap="none" sz="1050" b="0" i="0" u="none" baseline="0">
              <a:solidFill>
                <a:srgbClr val="000000"/>
              </a:solidFill>
            </a:rPr>
            <a:t>東区</a:t>
          </a:r>
          <a:r>
            <a:rPr lang="en-US" cap="none" sz="1050" b="0" i="0" u="none" baseline="0">
              <a:solidFill>
                <a:srgbClr val="000000"/>
              </a:solidFill>
            </a:rPr>
            <a:t> </a:t>
          </a:r>
          <a:r>
            <a:rPr lang="en-US" cap="none" sz="1050" b="0" i="0" u="none" baseline="0">
              <a:solidFill>
                <a:srgbClr val="000000"/>
              </a:solidFill>
            </a:rPr>
            <a:t>658</a:t>
          </a:r>
          <a:r>
            <a:rPr lang="en-US" cap="none" sz="1050" b="0" i="0" u="none" baseline="0">
              <a:solidFill>
                <a:srgbClr val="000000"/>
              </a:solidFill>
            </a:rPr>
            <a:t> </a:t>
          </a:r>
        </a:p>
      </xdr:txBody>
    </xdr:sp>
    <xdr:clientData/>
  </xdr:twoCellAnchor>
  <xdr:twoCellAnchor>
    <xdr:from>
      <xdr:col>10</xdr:col>
      <xdr:colOff>123825</xdr:colOff>
      <xdr:row>31</xdr:row>
      <xdr:rowOff>38100</xdr:rowOff>
    </xdr:from>
    <xdr:to>
      <xdr:col>14</xdr:col>
      <xdr:colOff>66675</xdr:colOff>
      <xdr:row>32</xdr:row>
      <xdr:rowOff>85725</xdr:rowOff>
    </xdr:to>
    <xdr:sp>
      <xdr:nvSpPr>
        <xdr:cNvPr id="12" name="Rectangle 13"/>
        <xdr:cNvSpPr>
          <a:spLocks/>
        </xdr:cNvSpPr>
      </xdr:nvSpPr>
      <xdr:spPr>
        <a:xfrm>
          <a:off x="2124075" y="5353050"/>
          <a:ext cx="742950" cy="219075"/>
        </a:xfrm>
        <a:prstGeom prst="rect">
          <a:avLst/>
        </a:prstGeom>
        <a:noFill/>
        <a:ln w="9525" cmpd="sng">
          <a:noFill/>
        </a:ln>
      </xdr:spPr>
      <xdr:txBody>
        <a:bodyPr vertOverflow="clip" wrap="square" lIns="0" tIns="0" rIns="0" bIns="0" anchor="ctr"/>
        <a:p>
          <a:pPr algn="ctr">
            <a:defRPr/>
          </a:pPr>
          <a:r>
            <a:rPr lang="en-US" cap="none" sz="1050" b="0" i="0" u="none" baseline="0">
              <a:solidFill>
                <a:srgbClr val="000000"/>
              </a:solidFill>
            </a:rPr>
            <a:t>北区</a:t>
          </a:r>
          <a:r>
            <a:rPr lang="en-US" cap="none" sz="1050" b="0" i="0" u="none" baseline="0">
              <a:solidFill>
                <a:srgbClr val="000000"/>
              </a:solidFill>
            </a:rPr>
            <a:t> </a:t>
          </a:r>
          <a:r>
            <a:rPr lang="en-US" cap="none" sz="1050" b="0" i="0" u="none" baseline="0">
              <a:solidFill>
                <a:srgbClr val="000000"/>
              </a:solidFill>
            </a:rPr>
            <a:t>433</a:t>
          </a:r>
        </a:p>
      </xdr:txBody>
    </xdr:sp>
    <xdr:clientData/>
  </xdr:twoCellAnchor>
  <xdr:twoCellAnchor>
    <xdr:from>
      <xdr:col>22</xdr:col>
      <xdr:colOff>57150</xdr:colOff>
      <xdr:row>39</xdr:row>
      <xdr:rowOff>66675</xdr:rowOff>
    </xdr:from>
    <xdr:to>
      <xdr:col>26</xdr:col>
      <xdr:colOff>47625</xdr:colOff>
      <xdr:row>40</xdr:row>
      <xdr:rowOff>95250</xdr:rowOff>
    </xdr:to>
    <xdr:sp>
      <xdr:nvSpPr>
        <xdr:cNvPr id="13" name="Rectangle 14"/>
        <xdr:cNvSpPr>
          <a:spLocks/>
        </xdr:cNvSpPr>
      </xdr:nvSpPr>
      <xdr:spPr>
        <a:xfrm>
          <a:off x="4457700" y="6753225"/>
          <a:ext cx="790575" cy="200025"/>
        </a:xfrm>
        <a:prstGeom prst="rect">
          <a:avLst/>
        </a:prstGeom>
        <a:noFill/>
        <a:ln w="9525" cmpd="sng">
          <a:noFill/>
        </a:ln>
      </xdr:spPr>
      <xdr:txBody>
        <a:bodyPr vertOverflow="clip" wrap="square" lIns="0" tIns="0" rIns="0" bIns="0" anchor="ctr"/>
        <a:p>
          <a:pPr algn="ctr">
            <a:defRPr/>
          </a:pPr>
          <a:r>
            <a:rPr lang="en-US" cap="none" sz="1050" b="0" i="0" u="none" baseline="0">
              <a:solidFill>
                <a:srgbClr val="000000"/>
              </a:solidFill>
            </a:rPr>
            <a:t>中区</a:t>
          </a:r>
          <a:r>
            <a:rPr lang="en-US" cap="none" sz="1050" b="0" i="0" u="none" baseline="0">
              <a:solidFill>
                <a:srgbClr val="000000"/>
              </a:solidFill>
            </a:rPr>
            <a:t> </a:t>
          </a:r>
          <a:r>
            <a:rPr lang="en-US" cap="none" sz="1050" b="0" i="0" u="none" baseline="0">
              <a:solidFill>
                <a:srgbClr val="000000"/>
              </a:solidFill>
            </a:rPr>
            <a:t>1004</a:t>
          </a:r>
        </a:p>
      </xdr:txBody>
    </xdr:sp>
    <xdr:clientData/>
  </xdr:twoCellAnchor>
  <xdr:twoCellAnchor>
    <xdr:from>
      <xdr:col>22</xdr:col>
      <xdr:colOff>76200</xdr:colOff>
      <xdr:row>31</xdr:row>
      <xdr:rowOff>133350</xdr:rowOff>
    </xdr:from>
    <xdr:to>
      <xdr:col>26</xdr:col>
      <xdr:colOff>38100</xdr:colOff>
      <xdr:row>33</xdr:row>
      <xdr:rowOff>0</xdr:rowOff>
    </xdr:to>
    <xdr:sp>
      <xdr:nvSpPr>
        <xdr:cNvPr id="14" name="Rectangle 15"/>
        <xdr:cNvSpPr>
          <a:spLocks/>
        </xdr:cNvSpPr>
      </xdr:nvSpPr>
      <xdr:spPr>
        <a:xfrm>
          <a:off x="4476750" y="5448300"/>
          <a:ext cx="762000" cy="209550"/>
        </a:xfrm>
        <a:prstGeom prst="rect">
          <a:avLst/>
        </a:prstGeom>
        <a:noFill/>
        <a:ln w="9525" cmpd="sng">
          <a:noFill/>
        </a:ln>
      </xdr:spPr>
      <xdr:txBody>
        <a:bodyPr vertOverflow="clip" wrap="square" lIns="0" tIns="0" rIns="0" bIns="0" anchor="ctr"/>
        <a:p>
          <a:pPr algn="ctr">
            <a:defRPr/>
          </a:pPr>
          <a:r>
            <a:rPr lang="en-US" cap="none" sz="1050" b="0" i="0" u="none" baseline="0">
              <a:solidFill>
                <a:srgbClr val="000000"/>
              </a:solidFill>
            </a:rPr>
            <a:t>浜北区</a:t>
          </a:r>
          <a:r>
            <a:rPr lang="en-US" cap="none" sz="1050" b="0" i="0" u="none" baseline="0">
              <a:solidFill>
                <a:srgbClr val="000000"/>
              </a:solidFill>
            </a:rPr>
            <a:t> </a:t>
          </a:r>
          <a:r>
            <a:rPr lang="en-US" cap="none" sz="1050" b="0" i="0" u="none" baseline="0">
              <a:solidFill>
                <a:srgbClr val="000000"/>
              </a:solidFill>
            </a:rPr>
            <a:t>601</a:t>
          </a:r>
        </a:p>
      </xdr:txBody>
    </xdr:sp>
    <xdr:clientData/>
  </xdr:twoCellAnchor>
  <xdr:twoCellAnchor>
    <xdr:from>
      <xdr:col>6</xdr:col>
      <xdr:colOff>161925</xdr:colOff>
      <xdr:row>44</xdr:row>
      <xdr:rowOff>66675</xdr:rowOff>
    </xdr:from>
    <xdr:to>
      <xdr:col>10</xdr:col>
      <xdr:colOff>76200</xdr:colOff>
      <xdr:row>45</xdr:row>
      <xdr:rowOff>104775</xdr:rowOff>
    </xdr:to>
    <xdr:sp>
      <xdr:nvSpPr>
        <xdr:cNvPr id="15" name="Rectangle 16"/>
        <xdr:cNvSpPr>
          <a:spLocks/>
        </xdr:cNvSpPr>
      </xdr:nvSpPr>
      <xdr:spPr>
        <a:xfrm>
          <a:off x="1362075" y="7610475"/>
          <a:ext cx="714375" cy="209550"/>
        </a:xfrm>
        <a:prstGeom prst="rect">
          <a:avLst/>
        </a:prstGeom>
        <a:noFill/>
        <a:ln w="9525" cmpd="sng">
          <a:noFill/>
        </a:ln>
      </xdr:spPr>
      <xdr:txBody>
        <a:bodyPr vertOverflow="clip" wrap="square" lIns="0" tIns="0" rIns="0" bIns="0" anchor="ctr"/>
        <a:p>
          <a:pPr algn="ctr">
            <a:defRPr/>
          </a:pPr>
          <a:r>
            <a:rPr lang="en-US" cap="none" sz="1050" b="0" i="0" u="none" baseline="0">
              <a:solidFill>
                <a:srgbClr val="000000"/>
              </a:solidFill>
            </a:rPr>
            <a:t>西区</a:t>
          </a:r>
          <a:r>
            <a:rPr lang="en-US" cap="none" sz="1050" b="0" i="0" u="none" baseline="0">
              <a:solidFill>
                <a:srgbClr val="000000"/>
              </a:solidFill>
            </a:rPr>
            <a:t> </a:t>
          </a:r>
          <a:r>
            <a:rPr lang="en-US" cap="none" sz="1050" b="0" i="0" u="none" baseline="0">
              <a:solidFill>
                <a:srgbClr val="000000"/>
              </a:solidFill>
            </a:rPr>
            <a:t>503</a:t>
          </a:r>
        </a:p>
      </xdr:txBody>
    </xdr:sp>
    <xdr:clientData/>
  </xdr:twoCellAnchor>
  <xdr:twoCellAnchor>
    <xdr:from>
      <xdr:col>16</xdr:col>
      <xdr:colOff>66675</xdr:colOff>
      <xdr:row>42</xdr:row>
      <xdr:rowOff>9525</xdr:rowOff>
    </xdr:from>
    <xdr:to>
      <xdr:col>22</xdr:col>
      <xdr:colOff>76200</xdr:colOff>
      <xdr:row>43</xdr:row>
      <xdr:rowOff>85725</xdr:rowOff>
    </xdr:to>
    <xdr:sp>
      <xdr:nvSpPr>
        <xdr:cNvPr id="16" name="Line 17"/>
        <xdr:cNvSpPr>
          <a:spLocks/>
        </xdr:cNvSpPr>
      </xdr:nvSpPr>
      <xdr:spPr>
        <a:xfrm flipV="1">
          <a:off x="3267075" y="7210425"/>
          <a:ext cx="1209675" cy="247650"/>
        </a:xfrm>
        <a:prstGeom prst="line">
          <a:avLst/>
        </a:prstGeom>
        <a:noFill/>
        <a:ln w="889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57150</xdr:colOff>
      <xdr:row>31</xdr:row>
      <xdr:rowOff>123825</xdr:rowOff>
    </xdr:from>
    <xdr:to>
      <xdr:col>22</xdr:col>
      <xdr:colOff>57150</xdr:colOff>
      <xdr:row>35</xdr:row>
      <xdr:rowOff>47625</xdr:rowOff>
    </xdr:to>
    <xdr:sp>
      <xdr:nvSpPr>
        <xdr:cNvPr id="17" name="Line 18"/>
        <xdr:cNvSpPr>
          <a:spLocks/>
        </xdr:cNvSpPr>
      </xdr:nvSpPr>
      <xdr:spPr>
        <a:xfrm flipV="1">
          <a:off x="3457575" y="5438775"/>
          <a:ext cx="1000125" cy="609600"/>
        </a:xfrm>
        <a:prstGeom prst="line">
          <a:avLst/>
        </a:prstGeom>
        <a:noFill/>
        <a:ln w="889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41</xdr:row>
      <xdr:rowOff>104775</xdr:rowOff>
    </xdr:from>
    <xdr:to>
      <xdr:col>11</xdr:col>
      <xdr:colOff>104775</xdr:colOff>
      <xdr:row>44</xdr:row>
      <xdr:rowOff>76200</xdr:rowOff>
    </xdr:to>
    <xdr:sp>
      <xdr:nvSpPr>
        <xdr:cNvPr id="18" name="Line 19"/>
        <xdr:cNvSpPr>
          <a:spLocks/>
        </xdr:cNvSpPr>
      </xdr:nvSpPr>
      <xdr:spPr>
        <a:xfrm flipV="1">
          <a:off x="2095500" y="7134225"/>
          <a:ext cx="209550" cy="485775"/>
        </a:xfrm>
        <a:prstGeom prst="line">
          <a:avLst/>
        </a:prstGeom>
        <a:noFill/>
        <a:ln w="889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190500</xdr:colOff>
      <xdr:row>35</xdr:row>
      <xdr:rowOff>66675</xdr:rowOff>
    </xdr:from>
    <xdr:to>
      <xdr:col>22</xdr:col>
      <xdr:colOff>76200</xdr:colOff>
      <xdr:row>38</xdr:row>
      <xdr:rowOff>95250</xdr:rowOff>
    </xdr:to>
    <xdr:sp>
      <xdr:nvSpPr>
        <xdr:cNvPr id="19" name="Line 20"/>
        <xdr:cNvSpPr>
          <a:spLocks/>
        </xdr:cNvSpPr>
      </xdr:nvSpPr>
      <xdr:spPr>
        <a:xfrm flipV="1">
          <a:off x="3590925" y="6067425"/>
          <a:ext cx="885825" cy="542925"/>
        </a:xfrm>
        <a:prstGeom prst="line">
          <a:avLst/>
        </a:prstGeom>
        <a:noFill/>
        <a:ln w="889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39</xdr:row>
      <xdr:rowOff>57150</xdr:rowOff>
    </xdr:from>
    <xdr:to>
      <xdr:col>22</xdr:col>
      <xdr:colOff>76200</xdr:colOff>
      <xdr:row>40</xdr:row>
      <xdr:rowOff>123825</xdr:rowOff>
    </xdr:to>
    <xdr:sp>
      <xdr:nvSpPr>
        <xdr:cNvPr id="20" name="Line 21"/>
        <xdr:cNvSpPr>
          <a:spLocks/>
        </xdr:cNvSpPr>
      </xdr:nvSpPr>
      <xdr:spPr>
        <a:xfrm flipV="1">
          <a:off x="3009900" y="6743700"/>
          <a:ext cx="1466850" cy="238125"/>
        </a:xfrm>
        <a:prstGeom prst="line">
          <a:avLst/>
        </a:prstGeom>
        <a:noFill/>
        <a:ln w="889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32</xdr:row>
      <xdr:rowOff>66675</xdr:rowOff>
    </xdr:from>
    <xdr:to>
      <xdr:col>11</xdr:col>
      <xdr:colOff>161925</xdr:colOff>
      <xdr:row>34</xdr:row>
      <xdr:rowOff>85725</xdr:rowOff>
    </xdr:to>
    <xdr:sp>
      <xdr:nvSpPr>
        <xdr:cNvPr id="21" name="Line 22"/>
        <xdr:cNvSpPr>
          <a:spLocks/>
        </xdr:cNvSpPr>
      </xdr:nvSpPr>
      <xdr:spPr>
        <a:xfrm>
          <a:off x="2124075" y="5553075"/>
          <a:ext cx="238125" cy="361950"/>
        </a:xfrm>
        <a:prstGeom prst="line">
          <a:avLst/>
        </a:prstGeom>
        <a:noFill/>
        <a:ln w="889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18</xdr:row>
      <xdr:rowOff>161925</xdr:rowOff>
    </xdr:from>
    <xdr:to>
      <xdr:col>20</xdr:col>
      <xdr:colOff>95250</xdr:colOff>
      <xdr:row>30</xdr:row>
      <xdr:rowOff>47625</xdr:rowOff>
    </xdr:to>
    <xdr:sp>
      <xdr:nvSpPr>
        <xdr:cNvPr id="22" name="Line 23"/>
        <xdr:cNvSpPr>
          <a:spLocks/>
        </xdr:cNvSpPr>
      </xdr:nvSpPr>
      <xdr:spPr>
        <a:xfrm flipH="1">
          <a:off x="3657600" y="3248025"/>
          <a:ext cx="438150" cy="1943100"/>
        </a:xfrm>
        <a:prstGeom prst="line">
          <a:avLst/>
        </a:prstGeom>
        <a:noFill/>
        <a:ln w="889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31</xdr:row>
      <xdr:rowOff>9525</xdr:rowOff>
    </xdr:from>
    <xdr:to>
      <xdr:col>19</xdr:col>
      <xdr:colOff>104775</xdr:colOff>
      <xdr:row>45</xdr:row>
      <xdr:rowOff>47625</xdr:rowOff>
    </xdr:to>
    <xdr:sp>
      <xdr:nvSpPr>
        <xdr:cNvPr id="23" name="フリーフォーム 1"/>
        <xdr:cNvSpPr>
          <a:spLocks/>
        </xdr:cNvSpPr>
      </xdr:nvSpPr>
      <xdr:spPr>
        <a:xfrm>
          <a:off x="3562350" y="5324475"/>
          <a:ext cx="342900" cy="2438400"/>
        </a:xfrm>
        <a:custGeom>
          <a:pathLst>
            <a:path h="2481633" w="364648">
              <a:moveTo>
                <a:pt x="0" y="2481633"/>
              </a:moveTo>
              <a:cubicBezTo>
                <a:pt x="15875" y="2455175"/>
                <a:pt x="12701" y="2339878"/>
                <a:pt x="16670" y="2299571"/>
              </a:cubicBezTo>
              <a:cubicBezTo>
                <a:pt x="20639" y="2259264"/>
                <a:pt x="24278" y="2261969"/>
                <a:pt x="23816" y="2239789"/>
              </a:cubicBezTo>
              <a:cubicBezTo>
                <a:pt x="23354" y="2217609"/>
                <a:pt x="11977" y="2197307"/>
                <a:pt x="13895" y="2166492"/>
              </a:cubicBezTo>
              <a:cubicBezTo>
                <a:pt x="15813" y="2135677"/>
                <a:pt x="33408" y="2091003"/>
                <a:pt x="35326" y="2054896"/>
              </a:cubicBezTo>
              <a:cubicBezTo>
                <a:pt x="37244" y="2018789"/>
                <a:pt x="21701" y="1984630"/>
                <a:pt x="25406" y="1949850"/>
              </a:cubicBezTo>
              <a:cubicBezTo>
                <a:pt x="29111" y="1915070"/>
                <a:pt x="41679" y="1856800"/>
                <a:pt x="57554" y="1846217"/>
              </a:cubicBezTo>
              <a:cubicBezTo>
                <a:pt x="66218" y="1819894"/>
                <a:pt x="134139" y="1795184"/>
                <a:pt x="134139" y="1771372"/>
              </a:cubicBezTo>
              <a:cubicBezTo>
                <a:pt x="109929" y="1720390"/>
                <a:pt x="119388" y="1685156"/>
                <a:pt x="123821" y="1658415"/>
              </a:cubicBezTo>
              <a:cubicBezTo>
                <a:pt x="128254" y="1631674"/>
                <a:pt x="151279" y="1651999"/>
                <a:pt x="160737" y="1610924"/>
              </a:cubicBezTo>
              <a:cubicBezTo>
                <a:pt x="170195" y="1569849"/>
                <a:pt x="172967" y="1465661"/>
                <a:pt x="180572" y="1411963"/>
              </a:cubicBezTo>
              <a:cubicBezTo>
                <a:pt x="188177" y="1358265"/>
                <a:pt x="215826" y="1297295"/>
                <a:pt x="221845" y="1268200"/>
              </a:cubicBezTo>
              <a:cubicBezTo>
                <a:pt x="227864" y="1239105"/>
                <a:pt x="244002" y="1244716"/>
                <a:pt x="252800" y="1237393"/>
              </a:cubicBezTo>
              <a:cubicBezTo>
                <a:pt x="282101" y="1203757"/>
                <a:pt x="282968" y="1243801"/>
                <a:pt x="290113" y="1234530"/>
              </a:cubicBezTo>
              <a:cubicBezTo>
                <a:pt x="297258" y="1225260"/>
                <a:pt x="291899" y="1208307"/>
                <a:pt x="295670" y="1181770"/>
              </a:cubicBezTo>
              <a:cubicBezTo>
                <a:pt x="299441" y="1155233"/>
                <a:pt x="306126" y="1117382"/>
                <a:pt x="312739" y="1075308"/>
              </a:cubicBezTo>
              <a:cubicBezTo>
                <a:pt x="319352" y="1033235"/>
                <a:pt x="328203" y="963410"/>
                <a:pt x="335347" y="929329"/>
              </a:cubicBezTo>
              <a:cubicBezTo>
                <a:pt x="342491" y="895248"/>
                <a:pt x="347926" y="897853"/>
                <a:pt x="355601" y="870821"/>
              </a:cubicBezTo>
              <a:cubicBezTo>
                <a:pt x="364648" y="807492"/>
                <a:pt x="364239" y="806821"/>
                <a:pt x="360601" y="782537"/>
              </a:cubicBezTo>
              <a:cubicBezTo>
                <a:pt x="356963" y="758253"/>
                <a:pt x="343141" y="747715"/>
                <a:pt x="333773" y="725115"/>
              </a:cubicBezTo>
              <a:cubicBezTo>
                <a:pt x="324405" y="702515"/>
                <a:pt x="315702" y="681252"/>
                <a:pt x="304391" y="646935"/>
              </a:cubicBezTo>
              <a:cubicBezTo>
                <a:pt x="293080" y="612618"/>
                <a:pt x="344617" y="553973"/>
                <a:pt x="343296" y="488405"/>
              </a:cubicBezTo>
              <a:cubicBezTo>
                <a:pt x="338004" y="387863"/>
                <a:pt x="344751" y="286063"/>
                <a:pt x="342899" y="227855"/>
              </a:cubicBezTo>
              <a:cubicBezTo>
                <a:pt x="341047" y="169647"/>
                <a:pt x="335821" y="172538"/>
                <a:pt x="332183" y="139155"/>
              </a:cubicBezTo>
              <a:cubicBezTo>
                <a:pt x="328545" y="105772"/>
                <a:pt x="329868" y="49816"/>
                <a:pt x="321071" y="27558"/>
              </a:cubicBezTo>
              <a:cubicBezTo>
                <a:pt x="312274" y="5300"/>
                <a:pt x="294282" y="10198"/>
                <a:pt x="279399" y="5605"/>
              </a:cubicBezTo>
              <a:cubicBezTo>
                <a:pt x="264516" y="1012"/>
                <a:pt x="247648" y="5292"/>
                <a:pt x="231773" y="0"/>
              </a:cubicBezTo>
              <a:cubicBezTo>
                <a:pt x="194731" y="5292"/>
                <a:pt x="182295" y="34385"/>
                <a:pt x="161922" y="46680"/>
              </a:cubicBezTo>
              <a:cubicBezTo>
                <a:pt x="141549" y="58975"/>
                <a:pt x="129577" y="70886"/>
                <a:pt x="109535" y="73768"/>
              </a:cubicBezTo>
              <a:cubicBezTo>
                <a:pt x="89493" y="76650"/>
                <a:pt x="52254" y="58679"/>
                <a:pt x="41671" y="63971"/>
              </a:cubicBezTo>
            </a:path>
          </a:pathLst>
        </a:custGeom>
        <a:noFill/>
        <a:ln w="60325" cmpd="sng">
          <a:solidFill>
            <a:srgbClr val="8EB4E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15</xdr:row>
      <xdr:rowOff>142875</xdr:rowOff>
    </xdr:from>
    <xdr:to>
      <xdr:col>20</xdr:col>
      <xdr:colOff>38100</xdr:colOff>
      <xdr:row>31</xdr:row>
      <xdr:rowOff>57150</xdr:rowOff>
    </xdr:to>
    <xdr:sp>
      <xdr:nvSpPr>
        <xdr:cNvPr id="24" name="フリーフォーム 34"/>
        <xdr:cNvSpPr>
          <a:spLocks/>
        </xdr:cNvSpPr>
      </xdr:nvSpPr>
      <xdr:spPr>
        <a:xfrm>
          <a:off x="3562350" y="2714625"/>
          <a:ext cx="476250" cy="2657475"/>
        </a:xfrm>
        <a:custGeom>
          <a:pathLst>
            <a:path h="2850651" w="581025">
              <a:moveTo>
                <a:pt x="43311" y="2812868"/>
              </a:moveTo>
              <a:cubicBezTo>
                <a:pt x="46486" y="2796993"/>
                <a:pt x="73894" y="2845299"/>
                <a:pt x="85725" y="2847975"/>
              </a:cubicBezTo>
              <a:cubicBezTo>
                <a:pt x="97556" y="2850651"/>
                <a:pt x="106205" y="2837020"/>
                <a:pt x="114300" y="2828925"/>
              </a:cubicBezTo>
              <a:cubicBezTo>
                <a:pt x="122395" y="2820830"/>
                <a:pt x="127000" y="2809875"/>
                <a:pt x="133350" y="2800350"/>
              </a:cubicBezTo>
              <a:cubicBezTo>
                <a:pt x="108901" y="2702553"/>
                <a:pt x="142132" y="2823768"/>
                <a:pt x="104775" y="2724150"/>
              </a:cubicBezTo>
              <a:cubicBezTo>
                <a:pt x="94424" y="2696547"/>
                <a:pt x="91711" y="2655836"/>
                <a:pt x="85725" y="2628900"/>
              </a:cubicBezTo>
              <a:cubicBezTo>
                <a:pt x="83547" y="2619099"/>
                <a:pt x="79375" y="2609850"/>
                <a:pt x="76200" y="2600325"/>
              </a:cubicBezTo>
              <a:cubicBezTo>
                <a:pt x="79375" y="2587625"/>
                <a:pt x="76468" y="2571482"/>
                <a:pt x="85725" y="2562225"/>
              </a:cubicBezTo>
              <a:cubicBezTo>
                <a:pt x="94982" y="2552968"/>
                <a:pt x="111238" y="2556296"/>
                <a:pt x="123825" y="2552700"/>
              </a:cubicBezTo>
              <a:cubicBezTo>
                <a:pt x="219478" y="2525371"/>
                <a:pt x="71393" y="2563427"/>
                <a:pt x="190500" y="2533650"/>
              </a:cubicBezTo>
              <a:cubicBezTo>
                <a:pt x="193675" y="2524125"/>
                <a:pt x="200025" y="2515115"/>
                <a:pt x="200025" y="2505075"/>
              </a:cubicBezTo>
              <a:cubicBezTo>
                <a:pt x="200025" y="2495035"/>
                <a:pt x="193258" y="2486154"/>
                <a:pt x="190500" y="2476500"/>
              </a:cubicBezTo>
              <a:cubicBezTo>
                <a:pt x="186904" y="2463913"/>
                <a:pt x="184150" y="2451100"/>
                <a:pt x="180975" y="2438400"/>
              </a:cubicBezTo>
              <a:cubicBezTo>
                <a:pt x="184150" y="2409825"/>
                <a:pt x="172539" y="2375126"/>
                <a:pt x="190500" y="2352675"/>
              </a:cubicBezTo>
              <a:cubicBezTo>
                <a:pt x="204525" y="2335144"/>
                <a:pt x="237095" y="2353190"/>
                <a:pt x="257175" y="2343150"/>
              </a:cubicBezTo>
              <a:cubicBezTo>
                <a:pt x="266155" y="2338660"/>
                <a:pt x="263525" y="2324100"/>
                <a:pt x="266700" y="2314575"/>
              </a:cubicBezTo>
              <a:cubicBezTo>
                <a:pt x="257175" y="2305050"/>
                <a:pt x="249821" y="2292683"/>
                <a:pt x="238125" y="2286000"/>
              </a:cubicBezTo>
              <a:cubicBezTo>
                <a:pt x="223155" y="2277446"/>
                <a:pt x="135964" y="2267323"/>
                <a:pt x="133350" y="2266950"/>
              </a:cubicBezTo>
              <a:cubicBezTo>
                <a:pt x="136525" y="2241550"/>
                <a:pt x="132479" y="2214141"/>
                <a:pt x="142875" y="2190750"/>
              </a:cubicBezTo>
              <a:cubicBezTo>
                <a:pt x="146953" y="2181575"/>
                <a:pt x="162470" y="2185715"/>
                <a:pt x="171450" y="2181225"/>
              </a:cubicBezTo>
              <a:cubicBezTo>
                <a:pt x="181689" y="2176105"/>
                <a:pt x="190500" y="2168525"/>
                <a:pt x="200025" y="2162175"/>
              </a:cubicBezTo>
              <a:cubicBezTo>
                <a:pt x="206375" y="2152650"/>
                <a:pt x="218361" y="2145025"/>
                <a:pt x="219075" y="2133600"/>
              </a:cubicBezTo>
              <a:cubicBezTo>
                <a:pt x="224493" y="2046905"/>
                <a:pt x="218830" y="2037614"/>
                <a:pt x="200025" y="1981200"/>
              </a:cubicBezTo>
              <a:cubicBezTo>
                <a:pt x="203200" y="1965325"/>
                <a:pt x="196908" y="1943688"/>
                <a:pt x="209550" y="1933575"/>
              </a:cubicBezTo>
              <a:cubicBezTo>
                <a:pt x="219772" y="1925397"/>
                <a:pt x="236758" y="1935838"/>
                <a:pt x="247650" y="1943100"/>
              </a:cubicBezTo>
              <a:cubicBezTo>
                <a:pt x="257175" y="1949450"/>
                <a:pt x="258085" y="1964137"/>
                <a:pt x="266700" y="1971675"/>
              </a:cubicBezTo>
              <a:cubicBezTo>
                <a:pt x="283930" y="1986752"/>
                <a:pt x="307661" y="1993586"/>
                <a:pt x="323850" y="2009775"/>
              </a:cubicBezTo>
              <a:lnTo>
                <a:pt x="352425" y="2038350"/>
              </a:lnTo>
              <a:cubicBezTo>
                <a:pt x="371475" y="2035175"/>
                <a:pt x="400196" y="2045707"/>
                <a:pt x="409575" y="2028825"/>
              </a:cubicBezTo>
              <a:cubicBezTo>
                <a:pt x="422006" y="2006449"/>
                <a:pt x="405413" y="1977654"/>
                <a:pt x="400050" y="1952625"/>
              </a:cubicBezTo>
              <a:cubicBezTo>
                <a:pt x="389312" y="1902512"/>
                <a:pt x="385337" y="1901980"/>
                <a:pt x="361950" y="1866900"/>
              </a:cubicBezTo>
              <a:cubicBezTo>
                <a:pt x="358775" y="1828800"/>
                <a:pt x="352425" y="1790832"/>
                <a:pt x="352425" y="1752600"/>
              </a:cubicBezTo>
              <a:cubicBezTo>
                <a:pt x="352425" y="1742560"/>
                <a:pt x="353173" y="1728901"/>
                <a:pt x="361950" y="1724025"/>
              </a:cubicBezTo>
              <a:cubicBezTo>
                <a:pt x="374874" y="1716845"/>
                <a:pt x="461315" y="1700342"/>
                <a:pt x="485775" y="1695450"/>
              </a:cubicBezTo>
              <a:cubicBezTo>
                <a:pt x="488950" y="1685925"/>
                <a:pt x="496409" y="1676854"/>
                <a:pt x="495300" y="1666875"/>
              </a:cubicBezTo>
              <a:cubicBezTo>
                <a:pt x="493082" y="1646917"/>
                <a:pt x="487922" y="1626065"/>
                <a:pt x="476250" y="1609725"/>
              </a:cubicBezTo>
              <a:cubicBezTo>
                <a:pt x="470414" y="1601555"/>
                <a:pt x="457579" y="1601851"/>
                <a:pt x="447675" y="1600200"/>
              </a:cubicBezTo>
              <a:cubicBezTo>
                <a:pt x="419315" y="1595473"/>
                <a:pt x="390525" y="1593850"/>
                <a:pt x="361950" y="1590675"/>
              </a:cubicBezTo>
              <a:cubicBezTo>
                <a:pt x="352425" y="1584325"/>
                <a:pt x="336995" y="1582485"/>
                <a:pt x="333375" y="1571625"/>
              </a:cubicBezTo>
              <a:cubicBezTo>
                <a:pt x="323285" y="1541354"/>
                <a:pt x="328363" y="1507963"/>
                <a:pt x="323850" y="1476375"/>
              </a:cubicBezTo>
              <a:cubicBezTo>
                <a:pt x="321999" y="1463416"/>
                <a:pt x="317500" y="1450975"/>
                <a:pt x="314325" y="1438275"/>
              </a:cubicBezTo>
              <a:cubicBezTo>
                <a:pt x="317500" y="1425575"/>
                <a:pt x="318693" y="1412207"/>
                <a:pt x="323850" y="1400175"/>
              </a:cubicBezTo>
              <a:cubicBezTo>
                <a:pt x="328359" y="1389653"/>
                <a:pt x="341949" y="1383008"/>
                <a:pt x="342900" y="1371600"/>
              </a:cubicBezTo>
              <a:cubicBezTo>
                <a:pt x="345288" y="1342948"/>
                <a:pt x="336550" y="1314450"/>
                <a:pt x="333375" y="1285875"/>
              </a:cubicBezTo>
              <a:cubicBezTo>
                <a:pt x="340539" y="1228562"/>
                <a:pt x="326921" y="1210802"/>
                <a:pt x="371475" y="1181100"/>
              </a:cubicBezTo>
              <a:cubicBezTo>
                <a:pt x="379829" y="1175531"/>
                <a:pt x="390525" y="1174750"/>
                <a:pt x="400050" y="1171575"/>
              </a:cubicBezTo>
              <a:cubicBezTo>
                <a:pt x="411823" y="1153916"/>
                <a:pt x="426747" y="1136959"/>
                <a:pt x="428625" y="1114425"/>
              </a:cubicBezTo>
              <a:cubicBezTo>
                <a:pt x="446545" y="899381"/>
                <a:pt x="371868" y="930970"/>
                <a:pt x="476250" y="904875"/>
              </a:cubicBezTo>
              <a:cubicBezTo>
                <a:pt x="485775" y="895350"/>
                <a:pt x="494477" y="884924"/>
                <a:pt x="504825" y="876300"/>
              </a:cubicBezTo>
              <a:cubicBezTo>
                <a:pt x="513619" y="868971"/>
                <a:pt x="526249" y="866189"/>
                <a:pt x="533400" y="857250"/>
              </a:cubicBezTo>
              <a:cubicBezTo>
                <a:pt x="539672" y="849410"/>
                <a:pt x="540167" y="838329"/>
                <a:pt x="542925" y="828675"/>
              </a:cubicBezTo>
              <a:cubicBezTo>
                <a:pt x="566845" y="744954"/>
                <a:pt x="539137" y="830513"/>
                <a:pt x="561975" y="762000"/>
              </a:cubicBezTo>
              <a:cubicBezTo>
                <a:pt x="565150" y="727075"/>
                <a:pt x="566540" y="691942"/>
                <a:pt x="571500" y="657225"/>
              </a:cubicBezTo>
              <a:cubicBezTo>
                <a:pt x="572920" y="647286"/>
                <a:pt x="581025" y="638690"/>
                <a:pt x="581025" y="628650"/>
              </a:cubicBezTo>
              <a:cubicBezTo>
                <a:pt x="581025" y="587253"/>
                <a:pt x="579129" y="545513"/>
                <a:pt x="571500" y="504825"/>
              </a:cubicBezTo>
              <a:cubicBezTo>
                <a:pt x="566320" y="477197"/>
                <a:pt x="530163" y="463488"/>
                <a:pt x="514350" y="447675"/>
              </a:cubicBezTo>
              <a:cubicBezTo>
                <a:pt x="503125" y="436450"/>
                <a:pt x="496106" y="421628"/>
                <a:pt x="485775" y="409575"/>
              </a:cubicBezTo>
              <a:cubicBezTo>
                <a:pt x="477009" y="399348"/>
                <a:pt x="466725" y="390525"/>
                <a:pt x="457200" y="381000"/>
              </a:cubicBezTo>
              <a:cubicBezTo>
                <a:pt x="454025" y="371475"/>
                <a:pt x="449002" y="362377"/>
                <a:pt x="447675" y="352425"/>
              </a:cubicBezTo>
              <a:cubicBezTo>
                <a:pt x="442910" y="316689"/>
                <a:pt x="446864" y="222621"/>
                <a:pt x="419100" y="180975"/>
              </a:cubicBezTo>
              <a:cubicBezTo>
                <a:pt x="412750" y="171450"/>
                <a:pt x="408145" y="160495"/>
                <a:pt x="400050" y="152400"/>
              </a:cubicBezTo>
              <a:cubicBezTo>
                <a:pt x="391955" y="144305"/>
                <a:pt x="381000" y="139700"/>
                <a:pt x="371475" y="133350"/>
              </a:cubicBezTo>
              <a:lnTo>
                <a:pt x="285750" y="190500"/>
              </a:lnTo>
              <a:cubicBezTo>
                <a:pt x="277396" y="196069"/>
                <a:pt x="266700" y="196850"/>
                <a:pt x="257175" y="200025"/>
              </a:cubicBezTo>
              <a:cubicBezTo>
                <a:pt x="250825" y="190500"/>
                <a:pt x="243245" y="181689"/>
                <a:pt x="238125" y="171450"/>
              </a:cubicBezTo>
              <a:cubicBezTo>
                <a:pt x="230479" y="156157"/>
                <a:pt x="229013" y="137738"/>
                <a:pt x="219075" y="123825"/>
              </a:cubicBezTo>
              <a:cubicBezTo>
                <a:pt x="212421" y="114510"/>
                <a:pt x="200025" y="111125"/>
                <a:pt x="190500" y="104775"/>
              </a:cubicBezTo>
              <a:cubicBezTo>
                <a:pt x="177800" y="107950"/>
                <a:pt x="165491" y="114300"/>
                <a:pt x="152400" y="114300"/>
              </a:cubicBezTo>
              <a:cubicBezTo>
                <a:pt x="120492" y="114300"/>
                <a:pt x="79713" y="82212"/>
                <a:pt x="57150" y="104775"/>
              </a:cubicBezTo>
              <a:cubicBezTo>
                <a:pt x="30116" y="131809"/>
                <a:pt x="58128" y="182314"/>
                <a:pt x="47625" y="219075"/>
              </a:cubicBezTo>
              <a:cubicBezTo>
                <a:pt x="44480" y="230082"/>
                <a:pt x="28575" y="231775"/>
                <a:pt x="19050" y="238125"/>
              </a:cubicBezTo>
              <a:cubicBezTo>
                <a:pt x="22225" y="187325"/>
                <a:pt x="17533" y="135412"/>
                <a:pt x="28575" y="85725"/>
              </a:cubicBezTo>
              <a:cubicBezTo>
                <a:pt x="31058" y="74550"/>
                <a:pt x="52898" y="77304"/>
                <a:pt x="57150" y="66675"/>
              </a:cubicBezTo>
              <a:cubicBezTo>
                <a:pt x="60879" y="57353"/>
                <a:pt x="53897" y="45940"/>
                <a:pt x="47625" y="38100"/>
              </a:cubicBezTo>
              <a:cubicBezTo>
                <a:pt x="40474" y="29161"/>
                <a:pt x="27989" y="26201"/>
                <a:pt x="19050" y="19050"/>
              </a:cubicBezTo>
              <a:cubicBezTo>
                <a:pt x="12038" y="13440"/>
                <a:pt x="6350" y="6350"/>
                <a:pt x="0" y="0"/>
              </a:cubicBezTo>
            </a:path>
          </a:pathLst>
        </a:custGeom>
        <a:noFill/>
        <a:ln w="31750" cmpd="sng">
          <a:solidFill>
            <a:srgbClr val="558ED5"/>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40</xdr:row>
      <xdr:rowOff>133350</xdr:rowOff>
    </xdr:from>
    <xdr:to>
      <xdr:col>7</xdr:col>
      <xdr:colOff>85725</xdr:colOff>
      <xdr:row>41</xdr:row>
      <xdr:rowOff>133350</xdr:rowOff>
    </xdr:to>
    <xdr:pic>
      <xdr:nvPicPr>
        <xdr:cNvPr id="25" name="図 57"/>
        <xdr:cNvPicPr preferRelativeResize="1">
          <a:picLocks noChangeAspect="1"/>
        </xdr:cNvPicPr>
      </xdr:nvPicPr>
      <xdr:blipFill>
        <a:blip r:embed="rId1"/>
        <a:stretch>
          <a:fillRect/>
        </a:stretch>
      </xdr:blipFill>
      <xdr:spPr>
        <a:xfrm>
          <a:off x="1095375" y="6991350"/>
          <a:ext cx="390525" cy="171450"/>
        </a:xfrm>
        <a:prstGeom prst="rect">
          <a:avLst/>
        </a:prstGeom>
        <a:noFill/>
        <a:ln w="9525" cmpd="sng">
          <a:noFill/>
        </a:ln>
      </xdr:spPr>
    </xdr:pic>
    <xdr:clientData/>
  </xdr:twoCellAnchor>
  <xdr:twoCellAnchor>
    <xdr:from>
      <xdr:col>2</xdr:col>
      <xdr:colOff>180975</xdr:colOff>
      <xdr:row>33</xdr:row>
      <xdr:rowOff>114300</xdr:rowOff>
    </xdr:from>
    <xdr:to>
      <xdr:col>4</xdr:col>
      <xdr:colOff>171450</xdr:colOff>
      <xdr:row>34</xdr:row>
      <xdr:rowOff>123825</xdr:rowOff>
    </xdr:to>
    <xdr:pic>
      <xdr:nvPicPr>
        <xdr:cNvPr id="26" name="図 58"/>
        <xdr:cNvPicPr preferRelativeResize="1">
          <a:picLocks noChangeAspect="1"/>
        </xdr:cNvPicPr>
      </xdr:nvPicPr>
      <xdr:blipFill>
        <a:blip r:embed="rId2"/>
        <a:stretch>
          <a:fillRect/>
        </a:stretch>
      </xdr:blipFill>
      <xdr:spPr>
        <a:xfrm>
          <a:off x="581025" y="5772150"/>
          <a:ext cx="390525" cy="180975"/>
        </a:xfrm>
        <a:prstGeom prst="rect">
          <a:avLst/>
        </a:prstGeom>
        <a:noFill/>
        <a:ln w="9525" cmpd="sng">
          <a:noFill/>
        </a:ln>
      </xdr:spPr>
    </xdr:pic>
    <xdr:clientData/>
  </xdr:twoCellAnchor>
  <xdr:twoCellAnchor>
    <xdr:from>
      <xdr:col>8</xdr:col>
      <xdr:colOff>200025</xdr:colOff>
      <xdr:row>25</xdr:row>
      <xdr:rowOff>66675</xdr:rowOff>
    </xdr:from>
    <xdr:to>
      <xdr:col>10</xdr:col>
      <xdr:colOff>190500</xdr:colOff>
      <xdr:row>26</xdr:row>
      <xdr:rowOff>66675</xdr:rowOff>
    </xdr:to>
    <xdr:pic>
      <xdr:nvPicPr>
        <xdr:cNvPr id="27" name="図 59"/>
        <xdr:cNvPicPr preferRelativeResize="1">
          <a:picLocks noChangeAspect="1"/>
        </xdr:cNvPicPr>
      </xdr:nvPicPr>
      <xdr:blipFill>
        <a:blip r:embed="rId3"/>
        <a:stretch>
          <a:fillRect/>
        </a:stretch>
      </xdr:blipFill>
      <xdr:spPr>
        <a:xfrm>
          <a:off x="1800225" y="4352925"/>
          <a:ext cx="390525" cy="171450"/>
        </a:xfrm>
        <a:prstGeom prst="rect">
          <a:avLst/>
        </a:prstGeom>
        <a:noFill/>
        <a:ln w="9525" cmpd="sng">
          <a:noFill/>
        </a:ln>
      </xdr:spPr>
    </xdr:pic>
    <xdr:clientData/>
  </xdr:twoCellAnchor>
  <xdr:twoCellAnchor>
    <xdr:from>
      <xdr:col>11</xdr:col>
      <xdr:colOff>95250</xdr:colOff>
      <xdr:row>15</xdr:row>
      <xdr:rowOff>114300</xdr:rowOff>
    </xdr:from>
    <xdr:to>
      <xdr:col>13</xdr:col>
      <xdr:colOff>85725</xdr:colOff>
      <xdr:row>16</xdr:row>
      <xdr:rowOff>123825</xdr:rowOff>
    </xdr:to>
    <xdr:pic>
      <xdr:nvPicPr>
        <xdr:cNvPr id="28" name="図 60"/>
        <xdr:cNvPicPr preferRelativeResize="1">
          <a:picLocks noChangeAspect="1"/>
        </xdr:cNvPicPr>
      </xdr:nvPicPr>
      <xdr:blipFill>
        <a:blip r:embed="rId4"/>
        <a:stretch>
          <a:fillRect/>
        </a:stretch>
      </xdr:blipFill>
      <xdr:spPr>
        <a:xfrm>
          <a:off x="2295525" y="2686050"/>
          <a:ext cx="390525" cy="180975"/>
        </a:xfrm>
        <a:prstGeom prst="rect">
          <a:avLst/>
        </a:prstGeom>
        <a:noFill/>
        <a:ln w="9525" cmpd="sng">
          <a:noFill/>
        </a:ln>
      </xdr:spPr>
    </xdr:pic>
    <xdr:clientData/>
  </xdr:twoCellAnchor>
  <xdr:twoCellAnchor>
    <xdr:from>
      <xdr:col>13</xdr:col>
      <xdr:colOff>152400</xdr:colOff>
      <xdr:row>9</xdr:row>
      <xdr:rowOff>38100</xdr:rowOff>
    </xdr:from>
    <xdr:to>
      <xdr:col>15</xdr:col>
      <xdr:colOff>142875</xdr:colOff>
      <xdr:row>10</xdr:row>
      <xdr:rowOff>38100</xdr:rowOff>
    </xdr:to>
    <xdr:pic>
      <xdr:nvPicPr>
        <xdr:cNvPr id="29" name="図 61"/>
        <xdr:cNvPicPr preferRelativeResize="1">
          <a:picLocks noChangeAspect="1"/>
        </xdr:cNvPicPr>
      </xdr:nvPicPr>
      <xdr:blipFill>
        <a:blip r:embed="rId5"/>
        <a:stretch>
          <a:fillRect/>
        </a:stretch>
      </xdr:blipFill>
      <xdr:spPr>
        <a:xfrm>
          <a:off x="2752725" y="1581150"/>
          <a:ext cx="390525" cy="171450"/>
        </a:xfrm>
        <a:prstGeom prst="rect">
          <a:avLst/>
        </a:prstGeom>
        <a:noFill/>
        <a:ln w="9525" cmpd="sng">
          <a:noFill/>
        </a:ln>
      </xdr:spPr>
    </xdr:pic>
    <xdr:clientData/>
  </xdr:twoCellAnchor>
  <xdr:twoCellAnchor>
    <xdr:from>
      <xdr:col>19</xdr:col>
      <xdr:colOff>76200</xdr:colOff>
      <xdr:row>4</xdr:row>
      <xdr:rowOff>57150</xdr:rowOff>
    </xdr:from>
    <xdr:to>
      <xdr:col>21</xdr:col>
      <xdr:colOff>66675</xdr:colOff>
      <xdr:row>5</xdr:row>
      <xdr:rowOff>57150</xdr:rowOff>
    </xdr:to>
    <xdr:pic>
      <xdr:nvPicPr>
        <xdr:cNvPr id="30" name="図 62"/>
        <xdr:cNvPicPr preferRelativeResize="1">
          <a:picLocks noChangeAspect="1"/>
        </xdr:cNvPicPr>
      </xdr:nvPicPr>
      <xdr:blipFill>
        <a:blip r:embed="rId6"/>
        <a:stretch>
          <a:fillRect/>
        </a:stretch>
      </xdr:blipFill>
      <xdr:spPr>
        <a:xfrm>
          <a:off x="3876675" y="742950"/>
          <a:ext cx="390525" cy="171450"/>
        </a:xfrm>
        <a:prstGeom prst="rect">
          <a:avLst/>
        </a:prstGeom>
        <a:noFill/>
        <a:ln w="9525" cmpd="sng">
          <a:noFill/>
        </a:ln>
      </xdr:spPr>
    </xdr:pic>
    <xdr:clientData/>
  </xdr:twoCellAnchor>
  <xdr:twoCellAnchor>
    <xdr:from>
      <xdr:col>23</xdr:col>
      <xdr:colOff>104775</xdr:colOff>
      <xdr:row>2</xdr:row>
      <xdr:rowOff>38100</xdr:rowOff>
    </xdr:from>
    <xdr:to>
      <xdr:col>25</xdr:col>
      <xdr:colOff>95250</xdr:colOff>
      <xdr:row>3</xdr:row>
      <xdr:rowOff>38100</xdr:rowOff>
    </xdr:to>
    <xdr:pic>
      <xdr:nvPicPr>
        <xdr:cNvPr id="31" name="図 63"/>
        <xdr:cNvPicPr preferRelativeResize="1">
          <a:picLocks noChangeAspect="1"/>
        </xdr:cNvPicPr>
      </xdr:nvPicPr>
      <xdr:blipFill>
        <a:blip r:embed="rId7"/>
        <a:stretch>
          <a:fillRect/>
        </a:stretch>
      </xdr:blipFill>
      <xdr:spPr>
        <a:xfrm>
          <a:off x="4705350" y="381000"/>
          <a:ext cx="390525" cy="171450"/>
        </a:xfrm>
        <a:prstGeom prst="rect">
          <a:avLst/>
        </a:prstGeom>
        <a:noFill/>
        <a:ln w="9525" cmpd="sng">
          <a:noFill/>
        </a:ln>
      </xdr:spPr>
    </xdr:pic>
    <xdr:clientData/>
  </xdr:twoCellAnchor>
  <xdr:twoCellAnchor>
    <xdr:from>
      <xdr:col>28</xdr:col>
      <xdr:colOff>76200</xdr:colOff>
      <xdr:row>22</xdr:row>
      <xdr:rowOff>28575</xdr:rowOff>
    </xdr:from>
    <xdr:to>
      <xdr:col>30</xdr:col>
      <xdr:colOff>66675</xdr:colOff>
      <xdr:row>23</xdr:row>
      <xdr:rowOff>28575</xdr:rowOff>
    </xdr:to>
    <xdr:pic>
      <xdr:nvPicPr>
        <xdr:cNvPr id="32" name="図 64"/>
        <xdr:cNvPicPr preferRelativeResize="1">
          <a:picLocks noChangeAspect="1"/>
        </xdr:cNvPicPr>
      </xdr:nvPicPr>
      <xdr:blipFill>
        <a:blip r:embed="rId8"/>
        <a:stretch>
          <a:fillRect/>
        </a:stretch>
      </xdr:blipFill>
      <xdr:spPr>
        <a:xfrm>
          <a:off x="5676900" y="3800475"/>
          <a:ext cx="390525" cy="171450"/>
        </a:xfrm>
        <a:prstGeom prst="rect">
          <a:avLst/>
        </a:prstGeom>
        <a:noFill/>
        <a:ln w="9525" cmpd="sng">
          <a:noFill/>
        </a:ln>
      </xdr:spPr>
    </xdr:pic>
    <xdr:clientData/>
  </xdr:twoCellAnchor>
  <xdr:twoCellAnchor>
    <xdr:from>
      <xdr:col>24</xdr:col>
      <xdr:colOff>38100</xdr:colOff>
      <xdr:row>26</xdr:row>
      <xdr:rowOff>95250</xdr:rowOff>
    </xdr:from>
    <xdr:to>
      <xdr:col>26</xdr:col>
      <xdr:colOff>28575</xdr:colOff>
      <xdr:row>27</xdr:row>
      <xdr:rowOff>95250</xdr:rowOff>
    </xdr:to>
    <xdr:pic>
      <xdr:nvPicPr>
        <xdr:cNvPr id="33" name="図 66"/>
        <xdr:cNvPicPr preferRelativeResize="1">
          <a:picLocks noChangeAspect="1"/>
        </xdr:cNvPicPr>
      </xdr:nvPicPr>
      <xdr:blipFill>
        <a:blip r:embed="rId9"/>
        <a:stretch>
          <a:fillRect/>
        </a:stretch>
      </xdr:blipFill>
      <xdr:spPr>
        <a:xfrm>
          <a:off x="4838700" y="4552950"/>
          <a:ext cx="390525" cy="171450"/>
        </a:xfrm>
        <a:prstGeom prst="rect">
          <a:avLst/>
        </a:prstGeom>
        <a:noFill/>
        <a:ln w="9525" cmpd="sng">
          <a:noFill/>
        </a:ln>
      </xdr:spPr>
    </xdr:pic>
    <xdr:clientData/>
  </xdr:twoCellAnchor>
  <xdr:twoCellAnchor>
    <xdr:from>
      <xdr:col>19</xdr:col>
      <xdr:colOff>133350</xdr:colOff>
      <xdr:row>42</xdr:row>
      <xdr:rowOff>114300</xdr:rowOff>
    </xdr:from>
    <xdr:to>
      <xdr:col>21</xdr:col>
      <xdr:colOff>123825</xdr:colOff>
      <xdr:row>43</xdr:row>
      <xdr:rowOff>114300</xdr:rowOff>
    </xdr:to>
    <xdr:pic>
      <xdr:nvPicPr>
        <xdr:cNvPr id="34" name="図 67"/>
        <xdr:cNvPicPr preferRelativeResize="1">
          <a:picLocks noChangeAspect="1"/>
        </xdr:cNvPicPr>
      </xdr:nvPicPr>
      <xdr:blipFill>
        <a:blip r:embed="rId10"/>
        <a:stretch>
          <a:fillRect/>
        </a:stretch>
      </xdr:blipFill>
      <xdr:spPr>
        <a:xfrm>
          <a:off x="3933825" y="7315200"/>
          <a:ext cx="390525" cy="171450"/>
        </a:xfrm>
        <a:prstGeom prst="rect">
          <a:avLst/>
        </a:prstGeom>
        <a:noFill/>
        <a:ln w="9525" cmpd="sng">
          <a:noFill/>
        </a:ln>
      </xdr:spPr>
    </xdr:pic>
    <xdr:clientData/>
  </xdr:twoCellAnchor>
  <xdr:twoCellAnchor>
    <xdr:from>
      <xdr:col>28</xdr:col>
      <xdr:colOff>38100</xdr:colOff>
      <xdr:row>10</xdr:row>
      <xdr:rowOff>104775</xdr:rowOff>
    </xdr:from>
    <xdr:to>
      <xdr:col>30</xdr:col>
      <xdr:colOff>114300</xdr:colOff>
      <xdr:row>11</xdr:row>
      <xdr:rowOff>104775</xdr:rowOff>
    </xdr:to>
    <xdr:pic>
      <xdr:nvPicPr>
        <xdr:cNvPr id="35" name="図 68"/>
        <xdr:cNvPicPr preferRelativeResize="1">
          <a:picLocks noChangeAspect="1"/>
        </xdr:cNvPicPr>
      </xdr:nvPicPr>
      <xdr:blipFill>
        <a:blip r:embed="rId11"/>
        <a:stretch>
          <a:fillRect/>
        </a:stretch>
      </xdr:blipFill>
      <xdr:spPr>
        <a:xfrm>
          <a:off x="5638800" y="1819275"/>
          <a:ext cx="476250" cy="171450"/>
        </a:xfrm>
        <a:prstGeom prst="rect">
          <a:avLst/>
        </a:prstGeom>
        <a:noFill/>
        <a:ln w="9525" cmpd="sng">
          <a:noFill/>
        </a:ln>
      </xdr:spPr>
    </xdr:pic>
    <xdr:clientData/>
  </xdr:twoCellAnchor>
  <xdr:twoCellAnchor>
    <xdr:from>
      <xdr:col>28</xdr:col>
      <xdr:colOff>76200</xdr:colOff>
      <xdr:row>21</xdr:row>
      <xdr:rowOff>9525</xdr:rowOff>
    </xdr:from>
    <xdr:to>
      <xdr:col>31</xdr:col>
      <xdr:colOff>95250</xdr:colOff>
      <xdr:row>23</xdr:row>
      <xdr:rowOff>9525</xdr:rowOff>
    </xdr:to>
    <xdr:sp>
      <xdr:nvSpPr>
        <xdr:cNvPr id="36" name="フリーフォーム 5"/>
        <xdr:cNvSpPr>
          <a:spLocks/>
        </xdr:cNvSpPr>
      </xdr:nvSpPr>
      <xdr:spPr>
        <a:xfrm>
          <a:off x="5676900" y="3609975"/>
          <a:ext cx="619125" cy="342900"/>
        </a:xfrm>
        <a:custGeom>
          <a:pathLst>
            <a:path h="343038" w="614990">
              <a:moveTo>
                <a:pt x="0" y="54429"/>
              </a:moveTo>
              <a:cubicBezTo>
                <a:pt x="11339" y="47625"/>
                <a:pt x="21934" y="39389"/>
                <a:pt x="34018" y="34018"/>
              </a:cubicBezTo>
              <a:cubicBezTo>
                <a:pt x="58808" y="23000"/>
                <a:pt x="136366" y="20953"/>
                <a:pt x="142875" y="20411"/>
              </a:cubicBezTo>
              <a:cubicBezTo>
                <a:pt x="192568" y="3847"/>
                <a:pt x="169782" y="10283"/>
                <a:pt x="210911" y="0"/>
              </a:cubicBezTo>
              <a:cubicBezTo>
                <a:pt x="235857" y="2268"/>
                <a:pt x="260953" y="3262"/>
                <a:pt x="285750" y="6804"/>
              </a:cubicBezTo>
              <a:cubicBezTo>
                <a:pt x="292850" y="7818"/>
                <a:pt x="301090" y="8536"/>
                <a:pt x="306161" y="13607"/>
              </a:cubicBezTo>
              <a:cubicBezTo>
                <a:pt x="313333" y="20779"/>
                <a:pt x="312596" y="33650"/>
                <a:pt x="319768" y="40822"/>
              </a:cubicBezTo>
              <a:cubicBezTo>
                <a:pt x="324839" y="45893"/>
                <a:pt x="333221" y="45886"/>
                <a:pt x="340179" y="47625"/>
              </a:cubicBezTo>
              <a:cubicBezTo>
                <a:pt x="351398" y="50430"/>
                <a:pt x="362858" y="52161"/>
                <a:pt x="374197" y="54429"/>
              </a:cubicBezTo>
              <a:cubicBezTo>
                <a:pt x="378733" y="61232"/>
                <a:pt x="381419" y="69731"/>
                <a:pt x="387804" y="74839"/>
              </a:cubicBezTo>
              <a:cubicBezTo>
                <a:pt x="393404" y="79319"/>
                <a:pt x="401183" y="80236"/>
                <a:pt x="408215" y="81643"/>
              </a:cubicBezTo>
              <a:cubicBezTo>
                <a:pt x="423940" y="84788"/>
                <a:pt x="439965" y="86179"/>
                <a:pt x="455840" y="88447"/>
              </a:cubicBezTo>
              <a:cubicBezTo>
                <a:pt x="453572" y="106590"/>
                <a:pt x="447733" y="124638"/>
                <a:pt x="449036" y="142875"/>
              </a:cubicBezTo>
              <a:cubicBezTo>
                <a:pt x="450058" y="157182"/>
                <a:pt x="458107" y="170090"/>
                <a:pt x="462643" y="183697"/>
              </a:cubicBezTo>
              <a:lnTo>
                <a:pt x="476250" y="224518"/>
              </a:lnTo>
              <a:cubicBezTo>
                <a:pt x="478518" y="233589"/>
                <a:pt x="479371" y="243138"/>
                <a:pt x="483054" y="251732"/>
              </a:cubicBezTo>
              <a:cubicBezTo>
                <a:pt x="490159" y="268310"/>
                <a:pt x="504811" y="280293"/>
                <a:pt x="517072" y="292554"/>
              </a:cubicBezTo>
              <a:cubicBezTo>
                <a:pt x="519561" y="300023"/>
                <a:pt x="527764" y="330598"/>
                <a:pt x="537482" y="333375"/>
              </a:cubicBezTo>
              <a:cubicBezTo>
                <a:pt x="548601" y="336552"/>
                <a:pt x="560161" y="328840"/>
                <a:pt x="571500" y="326572"/>
              </a:cubicBezTo>
              <a:cubicBezTo>
                <a:pt x="614990" y="283079"/>
                <a:pt x="561037" y="343038"/>
                <a:pt x="591911" y="204107"/>
              </a:cubicBezTo>
              <a:cubicBezTo>
                <a:pt x="593685" y="196125"/>
                <a:pt x="612322" y="190500"/>
                <a:pt x="612322" y="190500"/>
              </a:cubicBezTo>
            </a:path>
          </a:pathLst>
        </a:custGeom>
        <a:noFill/>
        <a:ln w="6350" cmpd="sng">
          <a:solidFill>
            <a:srgbClr val="7F7F7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85725</xdr:colOff>
      <xdr:row>23</xdr:row>
      <xdr:rowOff>38100</xdr:rowOff>
    </xdr:from>
    <xdr:to>
      <xdr:col>31</xdr:col>
      <xdr:colOff>95250</xdr:colOff>
      <xdr:row>28</xdr:row>
      <xdr:rowOff>161925</xdr:rowOff>
    </xdr:to>
    <xdr:sp>
      <xdr:nvSpPr>
        <xdr:cNvPr id="37" name="フリーフォーム 6"/>
        <xdr:cNvSpPr>
          <a:spLocks/>
        </xdr:cNvSpPr>
      </xdr:nvSpPr>
      <xdr:spPr>
        <a:xfrm>
          <a:off x="5486400" y="3981450"/>
          <a:ext cx="809625" cy="981075"/>
        </a:xfrm>
        <a:custGeom>
          <a:pathLst>
            <a:path h="979715" w="796018">
              <a:moveTo>
                <a:pt x="0" y="0"/>
              </a:moveTo>
              <a:cubicBezTo>
                <a:pt x="6804" y="11339"/>
                <a:pt x="11805" y="23978"/>
                <a:pt x="20411" y="34018"/>
              </a:cubicBezTo>
              <a:cubicBezTo>
                <a:pt x="25732" y="40226"/>
                <a:pt x="34167" y="42872"/>
                <a:pt x="40821" y="47625"/>
              </a:cubicBezTo>
              <a:cubicBezTo>
                <a:pt x="50048" y="54216"/>
                <a:pt x="58964" y="61232"/>
                <a:pt x="68036" y="68036"/>
              </a:cubicBezTo>
              <a:cubicBezTo>
                <a:pt x="85136" y="119340"/>
                <a:pt x="60080" y="58091"/>
                <a:pt x="95250" y="102054"/>
              </a:cubicBezTo>
              <a:cubicBezTo>
                <a:pt x="102201" y="110742"/>
                <a:pt x="103976" y="142358"/>
                <a:pt x="108857" y="149679"/>
              </a:cubicBezTo>
              <a:cubicBezTo>
                <a:pt x="113393" y="156483"/>
                <a:pt x="122464" y="158750"/>
                <a:pt x="129268" y="163286"/>
              </a:cubicBezTo>
              <a:cubicBezTo>
                <a:pt x="170885" y="225714"/>
                <a:pt x="126805" y="152038"/>
                <a:pt x="149678" y="319768"/>
              </a:cubicBezTo>
              <a:cubicBezTo>
                <a:pt x="150590" y="326454"/>
                <a:pt x="181503" y="346009"/>
                <a:pt x="183696" y="346983"/>
              </a:cubicBezTo>
              <a:cubicBezTo>
                <a:pt x="196803" y="352809"/>
                <a:pt x="224518" y="360590"/>
                <a:pt x="224518" y="360590"/>
              </a:cubicBezTo>
              <a:cubicBezTo>
                <a:pt x="264242" y="355624"/>
                <a:pt x="307274" y="346151"/>
                <a:pt x="346982" y="360590"/>
              </a:cubicBezTo>
              <a:cubicBezTo>
                <a:pt x="353722" y="363041"/>
                <a:pt x="350096" y="374851"/>
                <a:pt x="353786" y="381000"/>
              </a:cubicBezTo>
              <a:cubicBezTo>
                <a:pt x="362178" y="394987"/>
                <a:pt x="404830" y="419566"/>
                <a:pt x="408214" y="421822"/>
              </a:cubicBezTo>
              <a:cubicBezTo>
                <a:pt x="424226" y="432496"/>
                <a:pt x="449036" y="462643"/>
                <a:pt x="449036" y="462643"/>
              </a:cubicBezTo>
              <a:cubicBezTo>
                <a:pt x="451304" y="471715"/>
                <a:pt x="452156" y="481263"/>
                <a:pt x="455839" y="489858"/>
              </a:cubicBezTo>
              <a:cubicBezTo>
                <a:pt x="459060" y="497374"/>
                <a:pt x="466860" y="502511"/>
                <a:pt x="469446" y="510268"/>
              </a:cubicBezTo>
              <a:cubicBezTo>
                <a:pt x="473808" y="523355"/>
                <a:pt x="468939" y="539392"/>
                <a:pt x="476250" y="551090"/>
              </a:cubicBezTo>
              <a:cubicBezTo>
                <a:pt x="482839" y="561632"/>
                <a:pt x="520351" y="568918"/>
                <a:pt x="530678" y="571500"/>
              </a:cubicBezTo>
              <a:cubicBezTo>
                <a:pt x="583198" y="624020"/>
                <a:pt x="555246" y="589402"/>
                <a:pt x="537482" y="755197"/>
              </a:cubicBezTo>
              <a:cubicBezTo>
                <a:pt x="536611" y="763327"/>
                <a:pt x="527532" y="768294"/>
                <a:pt x="523875" y="775608"/>
              </a:cubicBezTo>
              <a:cubicBezTo>
                <a:pt x="520668" y="782022"/>
                <a:pt x="519339" y="789215"/>
                <a:pt x="517071" y="796018"/>
              </a:cubicBezTo>
              <a:cubicBezTo>
                <a:pt x="519339" y="807357"/>
                <a:pt x="520832" y="818880"/>
                <a:pt x="523875" y="830036"/>
              </a:cubicBezTo>
              <a:cubicBezTo>
                <a:pt x="527649" y="843874"/>
                <a:pt x="537482" y="870858"/>
                <a:pt x="537482" y="870858"/>
              </a:cubicBezTo>
              <a:cubicBezTo>
                <a:pt x="532038" y="887187"/>
                <a:pt x="524781" y="895350"/>
                <a:pt x="537482" y="911679"/>
              </a:cubicBezTo>
              <a:cubicBezTo>
                <a:pt x="549296" y="926869"/>
                <a:pt x="578303" y="952500"/>
                <a:pt x="578303" y="952500"/>
              </a:cubicBezTo>
              <a:cubicBezTo>
                <a:pt x="580571" y="959304"/>
                <a:pt x="580036" y="967840"/>
                <a:pt x="585107" y="972911"/>
              </a:cubicBezTo>
              <a:cubicBezTo>
                <a:pt x="590178" y="977982"/>
                <a:pt x="598346" y="979715"/>
                <a:pt x="605518" y="979715"/>
              </a:cubicBezTo>
              <a:cubicBezTo>
                <a:pt x="648667" y="979715"/>
                <a:pt x="691697" y="975179"/>
                <a:pt x="734786" y="972911"/>
              </a:cubicBezTo>
              <a:lnTo>
                <a:pt x="775607" y="959304"/>
              </a:lnTo>
              <a:cubicBezTo>
                <a:pt x="784478" y="956347"/>
                <a:pt x="776801" y="939570"/>
                <a:pt x="782411" y="932090"/>
              </a:cubicBezTo>
              <a:cubicBezTo>
                <a:pt x="785132" y="928461"/>
                <a:pt x="791482" y="932090"/>
                <a:pt x="796018" y="932090"/>
              </a:cubicBezTo>
            </a:path>
          </a:pathLst>
        </a:custGeom>
        <a:noFill/>
        <a:ln w="6350" cmpd="sng">
          <a:solidFill>
            <a:srgbClr val="7F7F7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29</xdr:row>
      <xdr:rowOff>114300</xdr:rowOff>
    </xdr:from>
    <xdr:to>
      <xdr:col>23</xdr:col>
      <xdr:colOff>9525</xdr:colOff>
      <xdr:row>39</xdr:row>
      <xdr:rowOff>57150</xdr:rowOff>
    </xdr:to>
    <xdr:sp>
      <xdr:nvSpPr>
        <xdr:cNvPr id="38" name="フリーフォーム 8"/>
        <xdr:cNvSpPr>
          <a:spLocks/>
        </xdr:cNvSpPr>
      </xdr:nvSpPr>
      <xdr:spPr>
        <a:xfrm>
          <a:off x="4152900" y="5086350"/>
          <a:ext cx="457200" cy="1657350"/>
        </a:xfrm>
        <a:custGeom>
          <a:pathLst>
            <a:path h="1639661" w="443411">
              <a:moveTo>
                <a:pt x="299357" y="0"/>
              </a:moveTo>
              <a:cubicBezTo>
                <a:pt x="292553" y="11339"/>
                <a:pt x="285215" y="22375"/>
                <a:pt x="278946" y="34018"/>
              </a:cubicBezTo>
              <a:cubicBezTo>
                <a:pt x="269329" y="51878"/>
                <a:pt x="251732" y="88447"/>
                <a:pt x="251732" y="88447"/>
              </a:cubicBezTo>
              <a:cubicBezTo>
                <a:pt x="249464" y="106590"/>
                <a:pt x="252590" y="126274"/>
                <a:pt x="244928" y="142875"/>
              </a:cubicBezTo>
              <a:cubicBezTo>
                <a:pt x="238208" y="157435"/>
                <a:pt x="222249" y="165554"/>
                <a:pt x="210910" y="176893"/>
              </a:cubicBezTo>
              <a:cubicBezTo>
                <a:pt x="205128" y="182675"/>
                <a:pt x="201839" y="190500"/>
                <a:pt x="197303" y="197304"/>
              </a:cubicBezTo>
              <a:lnTo>
                <a:pt x="183696" y="238125"/>
              </a:lnTo>
              <a:lnTo>
                <a:pt x="176892" y="258536"/>
              </a:lnTo>
              <a:cubicBezTo>
                <a:pt x="190492" y="326531"/>
                <a:pt x="171435" y="263957"/>
                <a:pt x="204107" y="312965"/>
              </a:cubicBezTo>
              <a:cubicBezTo>
                <a:pt x="208085" y="318932"/>
                <a:pt x="205310" y="328895"/>
                <a:pt x="210910" y="333375"/>
              </a:cubicBezTo>
              <a:cubicBezTo>
                <a:pt x="218212" y="339216"/>
                <a:pt x="229053" y="337911"/>
                <a:pt x="238125" y="340179"/>
              </a:cubicBezTo>
              <a:cubicBezTo>
                <a:pt x="233589" y="344715"/>
                <a:pt x="227386" y="348049"/>
                <a:pt x="224517" y="353786"/>
              </a:cubicBezTo>
              <a:cubicBezTo>
                <a:pt x="218102" y="366615"/>
                <a:pt x="215446" y="381001"/>
                <a:pt x="210910" y="394608"/>
              </a:cubicBezTo>
              <a:cubicBezTo>
                <a:pt x="192306" y="450423"/>
                <a:pt x="221200" y="361999"/>
                <a:pt x="190500" y="469447"/>
              </a:cubicBezTo>
              <a:cubicBezTo>
                <a:pt x="186560" y="483238"/>
                <a:pt x="181428" y="496661"/>
                <a:pt x="176892" y="510268"/>
              </a:cubicBezTo>
              <a:lnTo>
                <a:pt x="170089" y="530679"/>
              </a:lnTo>
              <a:cubicBezTo>
                <a:pt x="172357" y="555625"/>
                <a:pt x="169525" y="581576"/>
                <a:pt x="176892" y="605518"/>
              </a:cubicBezTo>
              <a:cubicBezTo>
                <a:pt x="179297" y="613333"/>
                <a:pt x="191149" y="613740"/>
                <a:pt x="197303" y="619125"/>
              </a:cubicBezTo>
              <a:cubicBezTo>
                <a:pt x="209372" y="629685"/>
                <a:pt x="219982" y="641804"/>
                <a:pt x="231321" y="653143"/>
              </a:cubicBezTo>
              <a:cubicBezTo>
                <a:pt x="238125" y="659947"/>
                <a:pt x="242604" y="670511"/>
                <a:pt x="251732" y="673554"/>
              </a:cubicBezTo>
              <a:lnTo>
                <a:pt x="272142" y="680358"/>
              </a:lnTo>
              <a:cubicBezTo>
                <a:pt x="269874" y="689429"/>
                <a:pt x="269022" y="698978"/>
                <a:pt x="265339" y="707572"/>
              </a:cubicBezTo>
              <a:cubicBezTo>
                <a:pt x="262118" y="715088"/>
                <a:pt x="256485" y="721329"/>
                <a:pt x="251732" y="727983"/>
              </a:cubicBezTo>
              <a:cubicBezTo>
                <a:pt x="245141" y="737210"/>
                <a:pt x="239339" y="747179"/>
                <a:pt x="231321" y="755197"/>
              </a:cubicBezTo>
              <a:cubicBezTo>
                <a:pt x="225539" y="760979"/>
                <a:pt x="218382" y="765483"/>
                <a:pt x="210910" y="768804"/>
              </a:cubicBezTo>
              <a:cubicBezTo>
                <a:pt x="172075" y="786064"/>
                <a:pt x="159677" y="783346"/>
                <a:pt x="115660" y="789215"/>
              </a:cubicBezTo>
              <a:lnTo>
                <a:pt x="68035" y="796018"/>
              </a:lnTo>
              <a:cubicBezTo>
                <a:pt x="63499" y="802822"/>
                <a:pt x="57749" y="808957"/>
                <a:pt x="54428" y="816429"/>
              </a:cubicBezTo>
              <a:cubicBezTo>
                <a:pt x="29411" y="872718"/>
                <a:pt x="55158" y="842912"/>
                <a:pt x="27214" y="870858"/>
              </a:cubicBezTo>
              <a:lnTo>
                <a:pt x="6803" y="932090"/>
              </a:lnTo>
              <a:lnTo>
                <a:pt x="0" y="952500"/>
              </a:lnTo>
              <a:cubicBezTo>
                <a:pt x="2268" y="979714"/>
                <a:pt x="-2382" y="1008425"/>
                <a:pt x="6803" y="1034143"/>
              </a:cubicBezTo>
              <a:cubicBezTo>
                <a:pt x="10214" y="1043694"/>
                <a:pt x="25578" y="1042124"/>
                <a:pt x="34017" y="1047750"/>
              </a:cubicBezTo>
              <a:cubicBezTo>
                <a:pt x="45651" y="1055506"/>
                <a:pt x="53953" y="1070850"/>
                <a:pt x="61232" y="1081768"/>
              </a:cubicBezTo>
              <a:cubicBezTo>
                <a:pt x="63500" y="1113518"/>
                <a:pt x="64316" y="1145405"/>
                <a:pt x="68035" y="1177018"/>
              </a:cubicBezTo>
              <a:cubicBezTo>
                <a:pt x="68873" y="1184141"/>
                <a:pt x="73660" y="1190355"/>
                <a:pt x="74839" y="1197429"/>
              </a:cubicBezTo>
              <a:cubicBezTo>
                <a:pt x="78215" y="1217686"/>
                <a:pt x="76238" y="1238848"/>
                <a:pt x="81642" y="1258661"/>
              </a:cubicBezTo>
              <a:cubicBezTo>
                <a:pt x="83314" y="1264790"/>
                <a:pt x="112498" y="1285612"/>
                <a:pt x="115660" y="1285875"/>
              </a:cubicBezTo>
              <a:cubicBezTo>
                <a:pt x="190275" y="1292093"/>
                <a:pt x="265339" y="1290411"/>
                <a:pt x="340178" y="1292679"/>
              </a:cubicBezTo>
              <a:cubicBezTo>
                <a:pt x="349249" y="1294947"/>
                <a:pt x="359612" y="1294296"/>
                <a:pt x="367392" y="1299483"/>
              </a:cubicBezTo>
              <a:cubicBezTo>
                <a:pt x="380735" y="1308378"/>
                <a:pt x="388067" y="1324605"/>
                <a:pt x="401410" y="1333500"/>
              </a:cubicBezTo>
              <a:lnTo>
                <a:pt x="421821" y="1347108"/>
              </a:lnTo>
              <a:cubicBezTo>
                <a:pt x="424089" y="1353911"/>
                <a:pt x="425418" y="1361104"/>
                <a:pt x="428625" y="1367518"/>
              </a:cubicBezTo>
              <a:cubicBezTo>
                <a:pt x="432282" y="1374832"/>
                <a:pt x="440888" y="1379863"/>
                <a:pt x="442232" y="1387929"/>
              </a:cubicBezTo>
              <a:cubicBezTo>
                <a:pt x="443411" y="1395003"/>
                <a:pt x="437398" y="1401444"/>
                <a:pt x="435428" y="1408340"/>
              </a:cubicBezTo>
              <a:cubicBezTo>
                <a:pt x="431727" y="1421293"/>
                <a:pt x="421488" y="1469904"/>
                <a:pt x="415017" y="1476375"/>
              </a:cubicBezTo>
              <a:lnTo>
                <a:pt x="401410" y="1489983"/>
              </a:lnTo>
              <a:cubicBezTo>
                <a:pt x="399142" y="1496786"/>
                <a:pt x="394607" y="1503222"/>
                <a:pt x="394607" y="1510393"/>
              </a:cubicBezTo>
              <a:cubicBezTo>
                <a:pt x="394607" y="1528922"/>
                <a:pt x="407275" y="1549337"/>
                <a:pt x="415017" y="1564822"/>
              </a:cubicBezTo>
              <a:cubicBezTo>
                <a:pt x="412749" y="1580697"/>
                <a:pt x="411359" y="1596722"/>
                <a:pt x="408214" y="1612447"/>
              </a:cubicBezTo>
              <a:cubicBezTo>
                <a:pt x="406808" y="1619479"/>
                <a:pt x="398203" y="1626443"/>
                <a:pt x="401410" y="1632858"/>
              </a:cubicBezTo>
              <a:cubicBezTo>
                <a:pt x="404617" y="1639272"/>
                <a:pt x="421821" y="1639661"/>
                <a:pt x="421821" y="1639661"/>
              </a:cubicBezTo>
            </a:path>
          </a:pathLst>
        </a:custGeom>
        <a:noFill/>
        <a:ln w="6350" cmpd="sng">
          <a:solidFill>
            <a:srgbClr val="7F7F7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40</xdr:row>
      <xdr:rowOff>85725</xdr:rowOff>
    </xdr:from>
    <xdr:to>
      <xdr:col>23</xdr:col>
      <xdr:colOff>95250</xdr:colOff>
      <xdr:row>41</xdr:row>
      <xdr:rowOff>161925</xdr:rowOff>
    </xdr:to>
    <xdr:sp>
      <xdr:nvSpPr>
        <xdr:cNvPr id="39" name="フリーフォーム 9"/>
        <xdr:cNvSpPr>
          <a:spLocks/>
        </xdr:cNvSpPr>
      </xdr:nvSpPr>
      <xdr:spPr>
        <a:xfrm>
          <a:off x="4572000" y="6943725"/>
          <a:ext cx="123825" cy="247650"/>
        </a:xfrm>
        <a:custGeom>
          <a:pathLst>
            <a:path h="251732" w="122687">
              <a:moveTo>
                <a:pt x="22067" y="0"/>
              </a:moveTo>
              <a:cubicBezTo>
                <a:pt x="19799" y="15875"/>
                <a:pt x="20335" y="32412"/>
                <a:pt x="15264" y="47625"/>
              </a:cubicBezTo>
              <a:cubicBezTo>
                <a:pt x="4492" y="79941"/>
                <a:pt x="-12889" y="39416"/>
                <a:pt x="15264" y="81643"/>
              </a:cubicBezTo>
              <a:cubicBezTo>
                <a:pt x="30388" y="127017"/>
                <a:pt x="8842" y="75286"/>
                <a:pt x="49281" y="122464"/>
              </a:cubicBezTo>
              <a:cubicBezTo>
                <a:pt x="60236" y="135245"/>
                <a:pt x="62351" y="158772"/>
                <a:pt x="76496" y="170089"/>
              </a:cubicBezTo>
              <a:cubicBezTo>
                <a:pt x="85038" y="176923"/>
                <a:pt x="113316" y="175830"/>
                <a:pt x="117317" y="190500"/>
              </a:cubicBezTo>
              <a:cubicBezTo>
                <a:pt x="122687" y="210191"/>
                <a:pt x="117317" y="231321"/>
                <a:pt x="117317" y="251732"/>
              </a:cubicBezTo>
            </a:path>
          </a:pathLst>
        </a:custGeom>
        <a:noFill/>
        <a:ln w="6350" cmpd="sng">
          <a:solidFill>
            <a:srgbClr val="7F7F7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43</xdr:row>
      <xdr:rowOff>38100</xdr:rowOff>
    </xdr:from>
    <xdr:to>
      <xdr:col>23</xdr:col>
      <xdr:colOff>152400</xdr:colOff>
      <xdr:row>44</xdr:row>
      <xdr:rowOff>95250</xdr:rowOff>
    </xdr:to>
    <xdr:sp>
      <xdr:nvSpPr>
        <xdr:cNvPr id="40" name="フリーフォーム 10"/>
        <xdr:cNvSpPr>
          <a:spLocks/>
        </xdr:cNvSpPr>
      </xdr:nvSpPr>
      <xdr:spPr>
        <a:xfrm>
          <a:off x="4667250" y="7410450"/>
          <a:ext cx="85725" cy="228600"/>
        </a:xfrm>
        <a:custGeom>
          <a:pathLst>
            <a:path h="224518" w="92750">
              <a:moveTo>
                <a:pt x="6804" y="0"/>
              </a:moveTo>
              <a:cubicBezTo>
                <a:pt x="9072" y="11339"/>
                <a:pt x="9547" y="23190"/>
                <a:pt x="13607" y="34018"/>
              </a:cubicBezTo>
              <a:cubicBezTo>
                <a:pt x="27633" y="71419"/>
                <a:pt x="49975" y="42341"/>
                <a:pt x="20411" y="108858"/>
              </a:cubicBezTo>
              <a:cubicBezTo>
                <a:pt x="17498" y="115411"/>
                <a:pt x="6804" y="113393"/>
                <a:pt x="0" y="115661"/>
              </a:cubicBezTo>
              <a:cubicBezTo>
                <a:pt x="6804" y="120197"/>
                <a:pt x="12579" y="126918"/>
                <a:pt x="20411" y="129268"/>
              </a:cubicBezTo>
              <a:cubicBezTo>
                <a:pt x="35771" y="133876"/>
                <a:pt x="54018" y="128284"/>
                <a:pt x="68036" y="136072"/>
              </a:cubicBezTo>
              <a:cubicBezTo>
                <a:pt x="76902" y="140997"/>
                <a:pt x="77648" y="153964"/>
                <a:pt x="81643" y="163286"/>
              </a:cubicBezTo>
              <a:cubicBezTo>
                <a:pt x="92750" y="189202"/>
                <a:pt x="88447" y="190572"/>
                <a:pt x="88447" y="224518"/>
              </a:cubicBezTo>
            </a:path>
          </a:pathLst>
        </a:custGeom>
        <a:noFill/>
        <a:ln w="6350" cmpd="sng">
          <a:solidFill>
            <a:srgbClr val="7F7F7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35</xdr:row>
      <xdr:rowOff>9525</xdr:rowOff>
    </xdr:from>
    <xdr:to>
      <xdr:col>5</xdr:col>
      <xdr:colOff>66675</xdr:colOff>
      <xdr:row>35</xdr:row>
      <xdr:rowOff>66675</xdr:rowOff>
    </xdr:to>
    <xdr:sp>
      <xdr:nvSpPr>
        <xdr:cNvPr id="41" name="フリーフォーム 11"/>
        <xdr:cNvSpPr>
          <a:spLocks/>
        </xdr:cNvSpPr>
      </xdr:nvSpPr>
      <xdr:spPr>
        <a:xfrm>
          <a:off x="990600" y="6010275"/>
          <a:ext cx="76200" cy="57150"/>
        </a:xfrm>
        <a:custGeom>
          <a:pathLst>
            <a:path h="54429" w="68036">
              <a:moveTo>
                <a:pt x="68036" y="0"/>
              </a:moveTo>
              <a:cubicBezTo>
                <a:pt x="54429" y="9071"/>
                <a:pt x="40298" y="17402"/>
                <a:pt x="27215" y="27214"/>
              </a:cubicBezTo>
              <a:lnTo>
                <a:pt x="0" y="54429"/>
              </a:lnTo>
            </a:path>
          </a:pathLst>
        </a:custGeom>
        <a:noFill/>
        <a:ln w="6350" cmpd="sng">
          <a:solidFill>
            <a:srgbClr val="7F7F7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32</xdr:row>
      <xdr:rowOff>38100</xdr:rowOff>
    </xdr:from>
    <xdr:to>
      <xdr:col>5</xdr:col>
      <xdr:colOff>133350</xdr:colOff>
      <xdr:row>32</xdr:row>
      <xdr:rowOff>85725</xdr:rowOff>
    </xdr:to>
    <xdr:sp>
      <xdr:nvSpPr>
        <xdr:cNvPr id="42" name="フリーフォーム 12"/>
        <xdr:cNvSpPr>
          <a:spLocks/>
        </xdr:cNvSpPr>
      </xdr:nvSpPr>
      <xdr:spPr>
        <a:xfrm>
          <a:off x="981075" y="5524500"/>
          <a:ext cx="152400" cy="47625"/>
        </a:xfrm>
        <a:custGeom>
          <a:pathLst>
            <a:path h="54429" w="142875">
              <a:moveTo>
                <a:pt x="142875" y="54429"/>
              </a:moveTo>
              <a:cubicBezTo>
                <a:pt x="131536" y="49893"/>
                <a:pt x="120861" y="43072"/>
                <a:pt x="108857" y="40821"/>
              </a:cubicBezTo>
              <a:cubicBezTo>
                <a:pt x="84237" y="36205"/>
                <a:pt x="57472" y="42813"/>
                <a:pt x="34018" y="34018"/>
              </a:cubicBezTo>
              <a:cubicBezTo>
                <a:pt x="19003" y="28387"/>
                <a:pt x="0" y="0"/>
                <a:pt x="0" y="0"/>
              </a:cubicBezTo>
            </a:path>
          </a:pathLst>
        </a:custGeom>
        <a:noFill/>
        <a:ln w="6350" cmpd="sng">
          <a:solidFill>
            <a:srgbClr val="7F7F7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11</xdr:row>
      <xdr:rowOff>9525</xdr:rowOff>
    </xdr:from>
    <xdr:to>
      <xdr:col>18</xdr:col>
      <xdr:colOff>28575</xdr:colOff>
      <xdr:row>21</xdr:row>
      <xdr:rowOff>47625</xdr:rowOff>
    </xdr:to>
    <xdr:sp>
      <xdr:nvSpPr>
        <xdr:cNvPr id="43" name="フリーフォーム 15"/>
        <xdr:cNvSpPr>
          <a:spLocks/>
        </xdr:cNvSpPr>
      </xdr:nvSpPr>
      <xdr:spPr>
        <a:xfrm>
          <a:off x="1524000" y="1895475"/>
          <a:ext cx="2105025" cy="1752600"/>
        </a:xfrm>
        <a:custGeom>
          <a:pathLst>
            <a:path h="1748483" w="2105025">
              <a:moveTo>
                <a:pt x="1323975" y="1748483"/>
              </a:moveTo>
              <a:cubicBezTo>
                <a:pt x="1320800" y="1723083"/>
                <a:pt x="1319813" y="1697312"/>
                <a:pt x="1314450" y="1672283"/>
              </a:cubicBezTo>
              <a:cubicBezTo>
                <a:pt x="1310243" y="1652648"/>
                <a:pt x="1303286" y="1623071"/>
                <a:pt x="1295400" y="1615133"/>
              </a:cubicBezTo>
              <a:cubicBezTo>
                <a:pt x="1287514" y="1607196"/>
                <a:pt x="1281320" y="1632596"/>
                <a:pt x="1267136" y="1624658"/>
              </a:cubicBezTo>
              <a:cubicBezTo>
                <a:pt x="1252952" y="1616720"/>
                <a:pt x="1226224" y="1581796"/>
                <a:pt x="1210297" y="1567508"/>
              </a:cubicBezTo>
              <a:cubicBezTo>
                <a:pt x="1194370" y="1553221"/>
                <a:pt x="1184379" y="1545283"/>
                <a:pt x="1171575" y="1538933"/>
              </a:cubicBezTo>
              <a:cubicBezTo>
                <a:pt x="1158771" y="1532583"/>
                <a:pt x="1146451" y="1531138"/>
                <a:pt x="1133475" y="1529408"/>
              </a:cubicBezTo>
              <a:cubicBezTo>
                <a:pt x="1098714" y="1524773"/>
                <a:pt x="1063625" y="1523058"/>
                <a:pt x="1028700" y="1519883"/>
              </a:cubicBezTo>
              <a:cubicBezTo>
                <a:pt x="1019175" y="1516708"/>
                <a:pt x="1010088" y="1511603"/>
                <a:pt x="1000125" y="1510358"/>
              </a:cubicBezTo>
              <a:cubicBezTo>
                <a:pt x="835404" y="1489768"/>
                <a:pt x="923063" y="1516421"/>
                <a:pt x="847725" y="1491308"/>
              </a:cubicBezTo>
              <a:cubicBezTo>
                <a:pt x="802442" y="1461119"/>
                <a:pt x="830010" y="1468638"/>
                <a:pt x="762000" y="1491308"/>
              </a:cubicBezTo>
              <a:lnTo>
                <a:pt x="733425" y="1500833"/>
              </a:lnTo>
              <a:lnTo>
                <a:pt x="704850" y="1510358"/>
              </a:lnTo>
              <a:cubicBezTo>
                <a:pt x="688975" y="1507183"/>
                <a:pt x="671705" y="1508073"/>
                <a:pt x="657225" y="1500833"/>
              </a:cubicBezTo>
              <a:cubicBezTo>
                <a:pt x="645177" y="1494809"/>
                <a:pt x="641309" y="1476861"/>
                <a:pt x="628650" y="1472258"/>
              </a:cubicBezTo>
              <a:cubicBezTo>
                <a:pt x="604593" y="1463510"/>
                <a:pt x="577850" y="1465908"/>
                <a:pt x="552450" y="1462733"/>
              </a:cubicBezTo>
              <a:lnTo>
                <a:pt x="495300" y="1481783"/>
              </a:lnTo>
              <a:lnTo>
                <a:pt x="466725" y="1491308"/>
              </a:lnTo>
              <a:cubicBezTo>
                <a:pt x="457200" y="1488133"/>
                <a:pt x="447804" y="1484541"/>
                <a:pt x="438150" y="1481783"/>
              </a:cubicBezTo>
              <a:cubicBezTo>
                <a:pt x="354429" y="1457863"/>
                <a:pt x="439988" y="1485571"/>
                <a:pt x="371475" y="1462733"/>
              </a:cubicBezTo>
              <a:cubicBezTo>
                <a:pt x="368300" y="1450033"/>
                <a:pt x="371207" y="1433890"/>
                <a:pt x="361950" y="1424633"/>
              </a:cubicBezTo>
              <a:cubicBezTo>
                <a:pt x="352693" y="1415376"/>
                <a:pt x="336437" y="1418704"/>
                <a:pt x="323850" y="1415108"/>
              </a:cubicBezTo>
              <a:cubicBezTo>
                <a:pt x="314196" y="1412350"/>
                <a:pt x="304800" y="1408758"/>
                <a:pt x="295275" y="1405583"/>
              </a:cubicBezTo>
              <a:cubicBezTo>
                <a:pt x="285750" y="1399233"/>
                <a:pt x="276939" y="1391653"/>
                <a:pt x="266700" y="1386533"/>
              </a:cubicBezTo>
              <a:cubicBezTo>
                <a:pt x="253035" y="1379701"/>
                <a:pt x="212232" y="1370535"/>
                <a:pt x="200025" y="1367483"/>
              </a:cubicBezTo>
              <a:cubicBezTo>
                <a:pt x="193675" y="1357958"/>
                <a:pt x="185624" y="1349369"/>
                <a:pt x="180975" y="1338908"/>
              </a:cubicBezTo>
              <a:cubicBezTo>
                <a:pt x="172820" y="1320558"/>
                <a:pt x="161925" y="1281758"/>
                <a:pt x="161925" y="1281758"/>
              </a:cubicBezTo>
              <a:cubicBezTo>
                <a:pt x="165435" y="1257187"/>
                <a:pt x="167675" y="1213107"/>
                <a:pt x="180975" y="1186508"/>
              </a:cubicBezTo>
              <a:cubicBezTo>
                <a:pt x="186095" y="1176269"/>
                <a:pt x="193675" y="1167458"/>
                <a:pt x="200025" y="1157933"/>
              </a:cubicBezTo>
              <a:cubicBezTo>
                <a:pt x="203200" y="1142058"/>
                <a:pt x="203866" y="1125467"/>
                <a:pt x="209550" y="1110308"/>
              </a:cubicBezTo>
              <a:cubicBezTo>
                <a:pt x="230553" y="1054299"/>
                <a:pt x="273629" y="1095590"/>
                <a:pt x="219075" y="986483"/>
              </a:cubicBezTo>
              <a:cubicBezTo>
                <a:pt x="208836" y="966005"/>
                <a:pt x="180975" y="961083"/>
                <a:pt x="161925" y="948383"/>
              </a:cubicBezTo>
              <a:cubicBezTo>
                <a:pt x="145217" y="937244"/>
                <a:pt x="104775" y="929333"/>
                <a:pt x="104775" y="929333"/>
              </a:cubicBezTo>
              <a:cubicBezTo>
                <a:pt x="101600" y="913458"/>
                <a:pt x="100370" y="897067"/>
                <a:pt x="95250" y="881708"/>
              </a:cubicBezTo>
              <a:cubicBezTo>
                <a:pt x="90760" y="868238"/>
                <a:pt x="78017" y="857690"/>
                <a:pt x="76200" y="843608"/>
              </a:cubicBezTo>
              <a:cubicBezTo>
                <a:pt x="40154" y="564250"/>
                <a:pt x="130824" y="635549"/>
                <a:pt x="28575" y="567383"/>
              </a:cubicBezTo>
              <a:cubicBezTo>
                <a:pt x="22225" y="557858"/>
                <a:pt x="10664" y="550199"/>
                <a:pt x="9525" y="538808"/>
              </a:cubicBezTo>
              <a:cubicBezTo>
                <a:pt x="3290" y="476463"/>
                <a:pt x="13774" y="477409"/>
                <a:pt x="47625" y="443558"/>
              </a:cubicBezTo>
              <a:cubicBezTo>
                <a:pt x="87783" y="323083"/>
                <a:pt x="65720" y="406466"/>
                <a:pt x="76200" y="186383"/>
              </a:cubicBezTo>
              <a:cubicBezTo>
                <a:pt x="73025" y="167333"/>
                <a:pt x="80331" y="142889"/>
                <a:pt x="66675" y="129233"/>
              </a:cubicBezTo>
              <a:cubicBezTo>
                <a:pt x="-28318" y="34240"/>
                <a:pt x="30157" y="181604"/>
                <a:pt x="0" y="91133"/>
              </a:cubicBezTo>
              <a:cubicBezTo>
                <a:pt x="3175" y="62558"/>
                <a:pt x="-5713" y="29789"/>
                <a:pt x="9525" y="5408"/>
              </a:cubicBezTo>
              <a:cubicBezTo>
                <a:pt x="24285" y="-18208"/>
                <a:pt x="75832" y="43140"/>
                <a:pt x="76200" y="43508"/>
              </a:cubicBezTo>
              <a:cubicBezTo>
                <a:pt x="99038" y="112021"/>
                <a:pt x="64024" y="33768"/>
                <a:pt x="123825" y="81608"/>
              </a:cubicBezTo>
              <a:cubicBezTo>
                <a:pt x="131665" y="87880"/>
                <a:pt x="125637" y="103755"/>
                <a:pt x="133350" y="110183"/>
              </a:cubicBezTo>
              <a:cubicBezTo>
                <a:pt x="177976" y="147372"/>
                <a:pt x="351851" y="138726"/>
                <a:pt x="352425" y="138758"/>
              </a:cubicBezTo>
              <a:lnTo>
                <a:pt x="381000" y="224483"/>
              </a:lnTo>
              <a:cubicBezTo>
                <a:pt x="384175" y="234008"/>
                <a:pt x="382587" y="254646"/>
                <a:pt x="390525" y="253058"/>
              </a:cubicBezTo>
              <a:cubicBezTo>
                <a:pt x="398463" y="251470"/>
                <a:pt x="417513" y="214958"/>
                <a:pt x="428625" y="214958"/>
              </a:cubicBezTo>
              <a:cubicBezTo>
                <a:pt x="439737" y="214958"/>
                <a:pt x="425450" y="248296"/>
                <a:pt x="457200" y="253058"/>
              </a:cubicBezTo>
              <a:cubicBezTo>
                <a:pt x="488950" y="257820"/>
                <a:pt x="568325" y="240358"/>
                <a:pt x="619125" y="243533"/>
              </a:cubicBezTo>
              <a:cubicBezTo>
                <a:pt x="644525" y="240358"/>
                <a:pt x="708025" y="224483"/>
                <a:pt x="723900" y="234008"/>
              </a:cubicBezTo>
              <a:cubicBezTo>
                <a:pt x="739775" y="243533"/>
                <a:pt x="696913" y="291158"/>
                <a:pt x="714375" y="300683"/>
              </a:cubicBezTo>
              <a:cubicBezTo>
                <a:pt x="731838" y="310208"/>
                <a:pt x="790575" y="294333"/>
                <a:pt x="828675" y="291158"/>
              </a:cubicBezTo>
              <a:cubicBezTo>
                <a:pt x="838200" y="287983"/>
                <a:pt x="848896" y="287202"/>
                <a:pt x="857250" y="281633"/>
              </a:cubicBezTo>
              <a:cubicBezTo>
                <a:pt x="928599" y="234067"/>
                <a:pt x="846456" y="266181"/>
                <a:pt x="914400" y="243533"/>
              </a:cubicBezTo>
              <a:cubicBezTo>
                <a:pt x="955009" y="253685"/>
                <a:pt x="952756" y="244045"/>
                <a:pt x="971550" y="281633"/>
              </a:cubicBezTo>
              <a:cubicBezTo>
                <a:pt x="978493" y="295520"/>
                <a:pt x="982577" y="330984"/>
                <a:pt x="1000125" y="338783"/>
              </a:cubicBezTo>
              <a:cubicBezTo>
                <a:pt x="1020641" y="347901"/>
                <a:pt x="1044575" y="345133"/>
                <a:pt x="1066800" y="348308"/>
              </a:cubicBezTo>
              <a:cubicBezTo>
                <a:pt x="1139309" y="372478"/>
                <a:pt x="1104259" y="363420"/>
                <a:pt x="1171575" y="376883"/>
              </a:cubicBezTo>
              <a:cubicBezTo>
                <a:pt x="1315440" y="448816"/>
                <a:pt x="1239302" y="418208"/>
                <a:pt x="1581150" y="386408"/>
              </a:cubicBezTo>
              <a:cubicBezTo>
                <a:pt x="1596957" y="384938"/>
                <a:pt x="1606550" y="367358"/>
                <a:pt x="1619250" y="357833"/>
              </a:cubicBezTo>
              <a:cubicBezTo>
                <a:pt x="1635125" y="361008"/>
                <a:pt x="1655427" y="355910"/>
                <a:pt x="1666875" y="367358"/>
              </a:cubicBezTo>
              <a:cubicBezTo>
                <a:pt x="1681074" y="381557"/>
                <a:pt x="1685925" y="424508"/>
                <a:pt x="1685925" y="424508"/>
              </a:cubicBezTo>
              <a:cubicBezTo>
                <a:pt x="1730375" y="421333"/>
                <a:pt x="1775017" y="420190"/>
                <a:pt x="1819275" y="414983"/>
              </a:cubicBezTo>
              <a:cubicBezTo>
                <a:pt x="1829246" y="413810"/>
                <a:pt x="1837911" y="404038"/>
                <a:pt x="1847850" y="405458"/>
              </a:cubicBezTo>
              <a:cubicBezTo>
                <a:pt x="1861906" y="407466"/>
                <a:pt x="1872899" y="418915"/>
                <a:pt x="1885950" y="424508"/>
              </a:cubicBezTo>
              <a:cubicBezTo>
                <a:pt x="1895178" y="428463"/>
                <a:pt x="1905000" y="430858"/>
                <a:pt x="1914525" y="434033"/>
              </a:cubicBezTo>
              <a:cubicBezTo>
                <a:pt x="2041367" y="421349"/>
                <a:pt x="1977867" y="424508"/>
                <a:pt x="2105025" y="424508"/>
              </a:cubicBezTo>
            </a:path>
          </a:pathLst>
        </a:custGeom>
        <a:noFill/>
        <a:ln w="6350" cmpd="sng">
          <a:solidFill>
            <a:srgbClr val="7F7F7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19</xdr:row>
      <xdr:rowOff>0</xdr:rowOff>
    </xdr:from>
    <xdr:to>
      <xdr:col>8</xdr:col>
      <xdr:colOff>171450</xdr:colOff>
      <xdr:row>25</xdr:row>
      <xdr:rowOff>85725</xdr:rowOff>
    </xdr:to>
    <xdr:sp>
      <xdr:nvSpPr>
        <xdr:cNvPr id="44" name="フリーフォーム 16"/>
        <xdr:cNvSpPr>
          <a:spLocks/>
        </xdr:cNvSpPr>
      </xdr:nvSpPr>
      <xdr:spPr>
        <a:xfrm>
          <a:off x="990600" y="3257550"/>
          <a:ext cx="781050" cy="1114425"/>
        </a:xfrm>
        <a:custGeom>
          <a:pathLst>
            <a:path h="1114425" w="781868">
              <a:moveTo>
                <a:pt x="715193" y="0"/>
              </a:moveTo>
              <a:cubicBezTo>
                <a:pt x="718368" y="34925"/>
                <a:pt x="720083" y="70014"/>
                <a:pt x="724718" y="104775"/>
              </a:cubicBezTo>
              <a:cubicBezTo>
                <a:pt x="726448" y="117751"/>
                <a:pt x="734243" y="129784"/>
                <a:pt x="734243" y="142875"/>
              </a:cubicBezTo>
              <a:cubicBezTo>
                <a:pt x="734243" y="300932"/>
                <a:pt x="752551" y="263051"/>
                <a:pt x="705668" y="333375"/>
              </a:cubicBezTo>
              <a:cubicBezTo>
                <a:pt x="708843" y="368300"/>
                <a:pt x="704880" y="404632"/>
                <a:pt x="715193" y="438150"/>
              </a:cubicBezTo>
              <a:cubicBezTo>
                <a:pt x="718560" y="449091"/>
                <a:pt x="740623" y="446193"/>
                <a:pt x="743768" y="457200"/>
              </a:cubicBezTo>
              <a:cubicBezTo>
                <a:pt x="754271" y="493961"/>
                <a:pt x="745795" y="534010"/>
                <a:pt x="753293" y="571500"/>
              </a:cubicBezTo>
              <a:cubicBezTo>
                <a:pt x="755538" y="582725"/>
                <a:pt x="767223" y="589836"/>
                <a:pt x="772343" y="600075"/>
              </a:cubicBezTo>
              <a:cubicBezTo>
                <a:pt x="776833" y="609055"/>
                <a:pt x="778693" y="619125"/>
                <a:pt x="781868" y="628650"/>
              </a:cubicBezTo>
              <a:cubicBezTo>
                <a:pt x="778693" y="638175"/>
                <a:pt x="780183" y="650953"/>
                <a:pt x="772343" y="657225"/>
              </a:cubicBezTo>
              <a:cubicBezTo>
                <a:pt x="762121" y="665403"/>
                <a:pt x="746830" y="663154"/>
                <a:pt x="734243" y="666750"/>
              </a:cubicBezTo>
              <a:cubicBezTo>
                <a:pt x="724589" y="669508"/>
                <a:pt x="715193" y="673100"/>
                <a:pt x="705668" y="676275"/>
              </a:cubicBezTo>
              <a:cubicBezTo>
                <a:pt x="696143" y="685800"/>
                <a:pt x="687726" y="696580"/>
                <a:pt x="677093" y="704850"/>
              </a:cubicBezTo>
              <a:cubicBezTo>
                <a:pt x="659021" y="718906"/>
                <a:pt x="619943" y="742950"/>
                <a:pt x="619943" y="742950"/>
              </a:cubicBezTo>
              <a:cubicBezTo>
                <a:pt x="613593" y="752475"/>
                <a:pt x="608222" y="762731"/>
                <a:pt x="600893" y="771525"/>
              </a:cubicBezTo>
              <a:cubicBezTo>
                <a:pt x="592269" y="781873"/>
                <a:pt x="579790" y="788892"/>
                <a:pt x="572318" y="800100"/>
              </a:cubicBezTo>
              <a:cubicBezTo>
                <a:pt x="566749" y="808454"/>
                <a:pt x="565435" y="818989"/>
                <a:pt x="562793" y="828675"/>
              </a:cubicBezTo>
              <a:cubicBezTo>
                <a:pt x="555904" y="853934"/>
                <a:pt x="558266" y="883090"/>
                <a:pt x="543743" y="904875"/>
              </a:cubicBezTo>
              <a:cubicBezTo>
                <a:pt x="520939" y="939080"/>
                <a:pt x="515359" y="942021"/>
                <a:pt x="505643" y="990600"/>
              </a:cubicBezTo>
              <a:cubicBezTo>
                <a:pt x="484348" y="1097075"/>
                <a:pt x="504554" y="1058909"/>
                <a:pt x="467543" y="1114425"/>
              </a:cubicBezTo>
              <a:cubicBezTo>
                <a:pt x="454843" y="1111250"/>
                <a:pt x="440335" y="1112162"/>
                <a:pt x="429443" y="1104900"/>
              </a:cubicBezTo>
              <a:cubicBezTo>
                <a:pt x="402465" y="1086915"/>
                <a:pt x="416082" y="1070570"/>
                <a:pt x="400868" y="1047750"/>
              </a:cubicBezTo>
              <a:cubicBezTo>
                <a:pt x="390335" y="1031951"/>
                <a:pt x="361289" y="1008910"/>
                <a:pt x="343718" y="1000125"/>
              </a:cubicBezTo>
              <a:cubicBezTo>
                <a:pt x="334738" y="995635"/>
                <a:pt x="324668" y="993775"/>
                <a:pt x="315143" y="990600"/>
              </a:cubicBezTo>
              <a:lnTo>
                <a:pt x="277043" y="933450"/>
              </a:lnTo>
              <a:cubicBezTo>
                <a:pt x="261095" y="909528"/>
                <a:pt x="271584" y="876187"/>
                <a:pt x="267518" y="847725"/>
              </a:cubicBezTo>
              <a:cubicBezTo>
                <a:pt x="265228" y="831698"/>
                <a:pt x="268357" y="812537"/>
                <a:pt x="257993" y="800100"/>
              </a:cubicBezTo>
              <a:cubicBezTo>
                <a:pt x="249612" y="790043"/>
                <a:pt x="232593" y="793750"/>
                <a:pt x="219893" y="790575"/>
              </a:cubicBezTo>
              <a:cubicBezTo>
                <a:pt x="210368" y="784225"/>
                <a:pt x="202037" y="775545"/>
                <a:pt x="191318" y="771525"/>
              </a:cubicBezTo>
              <a:cubicBezTo>
                <a:pt x="176159" y="765841"/>
                <a:pt x="156867" y="771410"/>
                <a:pt x="143693" y="762000"/>
              </a:cubicBezTo>
              <a:cubicBezTo>
                <a:pt x="132139" y="753747"/>
                <a:pt x="129629" y="737195"/>
                <a:pt x="124643" y="723900"/>
              </a:cubicBezTo>
              <a:cubicBezTo>
                <a:pt x="114336" y="696415"/>
                <a:pt x="120635" y="677698"/>
                <a:pt x="96068" y="657225"/>
              </a:cubicBezTo>
              <a:cubicBezTo>
                <a:pt x="85160" y="648135"/>
                <a:pt x="70144" y="645480"/>
                <a:pt x="57968" y="638175"/>
              </a:cubicBezTo>
              <a:cubicBezTo>
                <a:pt x="38335" y="626395"/>
                <a:pt x="19868" y="612775"/>
                <a:pt x="818" y="600075"/>
              </a:cubicBezTo>
              <a:cubicBezTo>
                <a:pt x="-2918" y="597584"/>
                <a:pt x="7168" y="593725"/>
                <a:pt x="10343" y="590550"/>
              </a:cubicBezTo>
            </a:path>
          </a:pathLst>
        </a:custGeom>
        <a:noFill/>
        <a:ln w="6350" cmpd="sng">
          <a:solidFill>
            <a:srgbClr val="7F7F7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3</xdr:row>
      <xdr:rowOff>85725</xdr:rowOff>
    </xdr:from>
    <xdr:to>
      <xdr:col>20</xdr:col>
      <xdr:colOff>47625</xdr:colOff>
      <xdr:row>7</xdr:row>
      <xdr:rowOff>114300</xdr:rowOff>
    </xdr:to>
    <xdr:sp>
      <xdr:nvSpPr>
        <xdr:cNvPr id="45" name="フリーフォーム 17"/>
        <xdr:cNvSpPr>
          <a:spLocks/>
        </xdr:cNvSpPr>
      </xdr:nvSpPr>
      <xdr:spPr>
        <a:xfrm>
          <a:off x="2219325" y="600075"/>
          <a:ext cx="1828800" cy="714375"/>
        </a:xfrm>
        <a:custGeom>
          <a:pathLst>
            <a:path h="714375" w="1838325">
              <a:moveTo>
                <a:pt x="1838325" y="714375"/>
              </a:moveTo>
              <a:cubicBezTo>
                <a:pt x="1822450" y="701675"/>
                <a:pt x="1809735" y="683413"/>
                <a:pt x="1790700" y="676275"/>
              </a:cubicBezTo>
              <a:cubicBezTo>
                <a:pt x="1781299" y="672750"/>
                <a:pt x="1772165" y="685800"/>
                <a:pt x="1762125" y="685800"/>
              </a:cubicBezTo>
              <a:cubicBezTo>
                <a:pt x="1745936" y="685800"/>
                <a:pt x="1730375" y="679450"/>
                <a:pt x="1714500" y="676275"/>
              </a:cubicBezTo>
              <a:lnTo>
                <a:pt x="1657350" y="638175"/>
              </a:lnTo>
              <a:cubicBezTo>
                <a:pt x="1631662" y="621050"/>
                <a:pt x="1629776" y="616173"/>
                <a:pt x="1600200" y="609600"/>
              </a:cubicBezTo>
              <a:cubicBezTo>
                <a:pt x="1581347" y="605410"/>
                <a:pt x="1562100" y="603250"/>
                <a:pt x="1543050" y="600075"/>
              </a:cubicBezTo>
              <a:cubicBezTo>
                <a:pt x="1440940" y="532002"/>
                <a:pt x="1595909" y="638013"/>
                <a:pt x="1485900" y="552450"/>
              </a:cubicBezTo>
              <a:cubicBezTo>
                <a:pt x="1467828" y="538394"/>
                <a:pt x="1447800" y="527050"/>
                <a:pt x="1428750" y="514350"/>
              </a:cubicBezTo>
              <a:lnTo>
                <a:pt x="1400175" y="495300"/>
              </a:lnTo>
              <a:lnTo>
                <a:pt x="1371600" y="476250"/>
              </a:lnTo>
              <a:cubicBezTo>
                <a:pt x="1352550" y="479425"/>
                <a:pt x="1332098" y="477931"/>
                <a:pt x="1314450" y="485775"/>
              </a:cubicBezTo>
              <a:cubicBezTo>
                <a:pt x="1302141" y="491246"/>
                <a:pt x="1299253" y="512776"/>
                <a:pt x="1285875" y="514350"/>
              </a:cubicBezTo>
              <a:cubicBezTo>
                <a:pt x="1241617" y="519557"/>
                <a:pt x="1196975" y="508000"/>
                <a:pt x="1152525" y="504825"/>
              </a:cubicBezTo>
              <a:cubicBezTo>
                <a:pt x="1050925" y="508000"/>
                <a:pt x="949209" y="508551"/>
                <a:pt x="847725" y="514350"/>
              </a:cubicBezTo>
              <a:cubicBezTo>
                <a:pt x="837701" y="514923"/>
                <a:pt x="826990" y="517603"/>
                <a:pt x="819150" y="523875"/>
              </a:cubicBezTo>
              <a:cubicBezTo>
                <a:pt x="757602" y="573114"/>
                <a:pt x="843349" y="538034"/>
                <a:pt x="771525" y="561975"/>
              </a:cubicBezTo>
              <a:cubicBezTo>
                <a:pt x="762000" y="558800"/>
                <a:pt x="746125" y="561975"/>
                <a:pt x="742950" y="552450"/>
              </a:cubicBezTo>
              <a:cubicBezTo>
                <a:pt x="739119" y="540956"/>
                <a:pt x="756860" y="491670"/>
                <a:pt x="762000" y="476250"/>
              </a:cubicBezTo>
              <a:cubicBezTo>
                <a:pt x="730488" y="381715"/>
                <a:pt x="783358" y="526124"/>
                <a:pt x="723900" y="419100"/>
              </a:cubicBezTo>
              <a:lnTo>
                <a:pt x="695325" y="333375"/>
              </a:lnTo>
              <a:cubicBezTo>
                <a:pt x="691705" y="322515"/>
                <a:pt x="685983" y="310867"/>
                <a:pt x="676275" y="304800"/>
              </a:cubicBezTo>
              <a:cubicBezTo>
                <a:pt x="659247" y="294157"/>
                <a:pt x="638175" y="292100"/>
                <a:pt x="619125" y="285750"/>
              </a:cubicBezTo>
              <a:lnTo>
                <a:pt x="590550" y="276225"/>
              </a:lnTo>
              <a:cubicBezTo>
                <a:pt x="575191" y="271105"/>
                <a:pt x="558631" y="270627"/>
                <a:pt x="542925" y="266700"/>
              </a:cubicBezTo>
              <a:cubicBezTo>
                <a:pt x="533185" y="264265"/>
                <a:pt x="523875" y="260350"/>
                <a:pt x="514350" y="257175"/>
              </a:cubicBezTo>
              <a:cubicBezTo>
                <a:pt x="508075" y="238351"/>
                <a:pt x="502561" y="213454"/>
                <a:pt x="485775" y="200025"/>
              </a:cubicBezTo>
              <a:cubicBezTo>
                <a:pt x="477935" y="193753"/>
                <a:pt x="467163" y="191745"/>
                <a:pt x="457200" y="190500"/>
              </a:cubicBezTo>
              <a:cubicBezTo>
                <a:pt x="416123" y="185365"/>
                <a:pt x="374650" y="184150"/>
                <a:pt x="333375" y="180975"/>
              </a:cubicBezTo>
              <a:cubicBezTo>
                <a:pt x="224931" y="144827"/>
                <a:pt x="296271" y="163104"/>
                <a:pt x="114300" y="152400"/>
              </a:cubicBezTo>
              <a:cubicBezTo>
                <a:pt x="104775" y="142875"/>
                <a:pt x="93197" y="135033"/>
                <a:pt x="85725" y="123825"/>
              </a:cubicBezTo>
              <a:cubicBezTo>
                <a:pt x="80156" y="115471"/>
                <a:pt x="82472" y="103090"/>
                <a:pt x="76200" y="95250"/>
              </a:cubicBezTo>
              <a:cubicBezTo>
                <a:pt x="69049" y="86311"/>
                <a:pt x="57150" y="82550"/>
                <a:pt x="47625" y="76200"/>
              </a:cubicBezTo>
              <a:cubicBezTo>
                <a:pt x="44450" y="66675"/>
                <a:pt x="40858" y="57279"/>
                <a:pt x="38100" y="47625"/>
              </a:cubicBezTo>
              <a:cubicBezTo>
                <a:pt x="34504" y="35038"/>
                <a:pt x="36753" y="19747"/>
                <a:pt x="28575" y="9525"/>
              </a:cubicBezTo>
              <a:cubicBezTo>
                <a:pt x="22303" y="1685"/>
                <a:pt x="0" y="0"/>
                <a:pt x="0" y="0"/>
              </a:cubicBezTo>
            </a:path>
          </a:pathLst>
        </a:custGeom>
        <a:noFill/>
        <a:ln w="6350" cmpd="sng">
          <a:solidFill>
            <a:srgbClr val="7F7F7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2</xdr:row>
      <xdr:rowOff>19050</xdr:rowOff>
    </xdr:from>
    <xdr:to>
      <xdr:col>23</xdr:col>
      <xdr:colOff>190500</xdr:colOff>
      <xdr:row>4</xdr:row>
      <xdr:rowOff>28575</xdr:rowOff>
    </xdr:to>
    <xdr:sp>
      <xdr:nvSpPr>
        <xdr:cNvPr id="46" name="フリーフォーム 18"/>
        <xdr:cNvSpPr>
          <a:spLocks/>
        </xdr:cNvSpPr>
      </xdr:nvSpPr>
      <xdr:spPr>
        <a:xfrm>
          <a:off x="4476750" y="361950"/>
          <a:ext cx="314325" cy="352425"/>
        </a:xfrm>
        <a:custGeom>
          <a:pathLst>
            <a:path h="352425" w="314325">
              <a:moveTo>
                <a:pt x="314325" y="352425"/>
              </a:moveTo>
              <a:cubicBezTo>
                <a:pt x="298450" y="346075"/>
                <a:pt x="280613" y="343313"/>
                <a:pt x="266700" y="333375"/>
              </a:cubicBezTo>
              <a:cubicBezTo>
                <a:pt x="257385" y="326721"/>
                <a:pt x="250426" y="315906"/>
                <a:pt x="247650" y="304800"/>
              </a:cubicBezTo>
              <a:cubicBezTo>
                <a:pt x="237522" y="264286"/>
                <a:pt x="254401" y="213812"/>
                <a:pt x="228600" y="180975"/>
              </a:cubicBezTo>
              <a:cubicBezTo>
                <a:pt x="210837" y="158368"/>
                <a:pt x="171450" y="174625"/>
                <a:pt x="142875" y="171450"/>
              </a:cubicBezTo>
              <a:cubicBezTo>
                <a:pt x="118934" y="99626"/>
                <a:pt x="151229" y="188158"/>
                <a:pt x="114300" y="114300"/>
              </a:cubicBezTo>
              <a:cubicBezTo>
                <a:pt x="99154" y="84007"/>
                <a:pt x="113701" y="77984"/>
                <a:pt x="76200" y="57150"/>
              </a:cubicBezTo>
              <a:cubicBezTo>
                <a:pt x="58647" y="47398"/>
                <a:pt x="19050" y="38100"/>
                <a:pt x="19050" y="38100"/>
              </a:cubicBezTo>
              <a:lnTo>
                <a:pt x="0" y="0"/>
              </a:lnTo>
            </a:path>
          </a:pathLst>
        </a:custGeom>
        <a:noFill/>
        <a:ln w="6350" cmpd="sng">
          <a:solidFill>
            <a:srgbClr val="7F7F7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161925</xdr:colOff>
      <xdr:row>44</xdr:row>
      <xdr:rowOff>76200</xdr:rowOff>
    </xdr:from>
    <xdr:to>
      <xdr:col>26</xdr:col>
      <xdr:colOff>114300</xdr:colOff>
      <xdr:row>44</xdr:row>
      <xdr:rowOff>161925</xdr:rowOff>
    </xdr:to>
    <xdr:sp>
      <xdr:nvSpPr>
        <xdr:cNvPr id="47" name="フリーフォーム 19"/>
        <xdr:cNvSpPr>
          <a:spLocks/>
        </xdr:cNvSpPr>
      </xdr:nvSpPr>
      <xdr:spPr>
        <a:xfrm>
          <a:off x="4362450" y="7620000"/>
          <a:ext cx="952500" cy="85725"/>
        </a:xfrm>
        <a:custGeom>
          <a:pathLst>
            <a:path h="82965" w="958850">
              <a:moveTo>
                <a:pt x="0" y="12700"/>
              </a:moveTo>
              <a:cubicBezTo>
                <a:pt x="12700" y="10583"/>
                <a:pt x="25531" y="9143"/>
                <a:pt x="38100" y="6350"/>
              </a:cubicBezTo>
              <a:cubicBezTo>
                <a:pt x="44634" y="4898"/>
                <a:pt x="50457" y="0"/>
                <a:pt x="57150" y="0"/>
              </a:cubicBezTo>
              <a:cubicBezTo>
                <a:pt x="141843" y="0"/>
                <a:pt x="226483" y="4233"/>
                <a:pt x="311150" y="6350"/>
              </a:cubicBezTo>
              <a:cubicBezTo>
                <a:pt x="401692" y="36531"/>
                <a:pt x="307472" y="6206"/>
                <a:pt x="374650" y="25400"/>
              </a:cubicBezTo>
              <a:cubicBezTo>
                <a:pt x="438419" y="43620"/>
                <a:pt x="339695" y="18249"/>
                <a:pt x="419100" y="38100"/>
              </a:cubicBezTo>
              <a:cubicBezTo>
                <a:pt x="450850" y="35983"/>
                <a:pt x="482704" y="35081"/>
                <a:pt x="514350" y="31750"/>
              </a:cubicBezTo>
              <a:cubicBezTo>
                <a:pt x="523029" y="30836"/>
                <a:pt x="531023" y="25400"/>
                <a:pt x="539750" y="25400"/>
              </a:cubicBezTo>
              <a:cubicBezTo>
                <a:pt x="569459" y="25400"/>
                <a:pt x="599017" y="29633"/>
                <a:pt x="628650" y="31750"/>
              </a:cubicBezTo>
              <a:cubicBezTo>
                <a:pt x="637117" y="33867"/>
                <a:pt x="645659" y="35702"/>
                <a:pt x="654050" y="38100"/>
              </a:cubicBezTo>
              <a:cubicBezTo>
                <a:pt x="660486" y="39939"/>
                <a:pt x="666474" y="43503"/>
                <a:pt x="673100" y="44450"/>
              </a:cubicBezTo>
              <a:cubicBezTo>
                <a:pt x="696244" y="47756"/>
                <a:pt x="719667" y="48683"/>
                <a:pt x="742950" y="50800"/>
              </a:cubicBezTo>
              <a:cubicBezTo>
                <a:pt x="753533" y="52917"/>
                <a:pt x="764054" y="55376"/>
                <a:pt x="774700" y="57150"/>
              </a:cubicBezTo>
              <a:cubicBezTo>
                <a:pt x="789463" y="59611"/>
                <a:pt x="804474" y="60565"/>
                <a:pt x="819150" y="63500"/>
              </a:cubicBezTo>
              <a:cubicBezTo>
                <a:pt x="825714" y="64813"/>
                <a:pt x="831558" y="69020"/>
                <a:pt x="838200" y="69850"/>
              </a:cubicBezTo>
              <a:cubicBezTo>
                <a:pt x="865585" y="73273"/>
                <a:pt x="893233" y="74083"/>
                <a:pt x="920750" y="76200"/>
              </a:cubicBezTo>
              <a:cubicBezTo>
                <a:pt x="954576" y="82965"/>
                <a:pt x="941707" y="82550"/>
                <a:pt x="958850" y="82550"/>
              </a:cubicBezTo>
            </a:path>
          </a:pathLst>
        </a:custGeom>
        <a:noFill/>
        <a:ln w="9525" cmpd="sng">
          <a:solidFill>
            <a:srgbClr val="7F7F7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8</xdr:col>
      <xdr:colOff>0</xdr:colOff>
      <xdr:row>37</xdr:row>
      <xdr:rowOff>19050</xdr:rowOff>
    </xdr:from>
    <xdr:to>
      <xdr:col>9</xdr:col>
      <xdr:colOff>9525</xdr:colOff>
      <xdr:row>40</xdr:row>
      <xdr:rowOff>9525</xdr:rowOff>
    </xdr:to>
    <xdr:pic>
      <xdr:nvPicPr>
        <xdr:cNvPr id="48" name="図 84"/>
        <xdr:cNvPicPr preferRelativeResize="1">
          <a:picLocks noChangeAspect="1"/>
        </xdr:cNvPicPr>
      </xdr:nvPicPr>
      <xdr:blipFill>
        <a:blip r:embed="rId12"/>
        <a:stretch>
          <a:fillRect/>
        </a:stretch>
      </xdr:blipFill>
      <xdr:spPr>
        <a:xfrm>
          <a:off x="1600200" y="6362700"/>
          <a:ext cx="209550" cy="504825"/>
        </a:xfrm>
        <a:prstGeom prst="rect">
          <a:avLst/>
        </a:prstGeom>
        <a:noFill/>
        <a:ln w="9525" cmpd="sng">
          <a:noFill/>
        </a:ln>
      </xdr:spPr>
    </xdr:pic>
    <xdr:clientData/>
  </xdr:twoCellAnchor>
  <xdr:twoCellAnchor>
    <xdr:from>
      <xdr:col>5</xdr:col>
      <xdr:colOff>0</xdr:colOff>
      <xdr:row>9</xdr:row>
      <xdr:rowOff>142875</xdr:rowOff>
    </xdr:from>
    <xdr:to>
      <xdr:col>10</xdr:col>
      <xdr:colOff>47625</xdr:colOff>
      <xdr:row>25</xdr:row>
      <xdr:rowOff>95250</xdr:rowOff>
    </xdr:to>
    <xdr:sp>
      <xdr:nvSpPr>
        <xdr:cNvPr id="49" name="正方形/長方形 1"/>
        <xdr:cNvSpPr>
          <a:spLocks/>
        </xdr:cNvSpPr>
      </xdr:nvSpPr>
      <xdr:spPr>
        <a:xfrm>
          <a:off x="1000125" y="1685925"/>
          <a:ext cx="1047750" cy="269557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2</xdr:col>
      <xdr:colOff>885825</xdr:colOff>
      <xdr:row>3</xdr:row>
      <xdr:rowOff>0</xdr:rowOff>
    </xdr:to>
    <xdr:sp>
      <xdr:nvSpPr>
        <xdr:cNvPr id="1" name="Line 2"/>
        <xdr:cNvSpPr>
          <a:spLocks/>
        </xdr:cNvSpPr>
      </xdr:nvSpPr>
      <xdr:spPr>
        <a:xfrm>
          <a:off x="9525" y="314325"/>
          <a:ext cx="240030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0</xdr:rowOff>
    </xdr:from>
    <xdr:to>
      <xdr:col>5</xdr:col>
      <xdr:colOff>342900</xdr:colOff>
      <xdr:row>1</xdr:row>
      <xdr:rowOff>542925</xdr:rowOff>
    </xdr:to>
    <xdr:sp>
      <xdr:nvSpPr>
        <xdr:cNvPr id="1" name="Line 1"/>
        <xdr:cNvSpPr>
          <a:spLocks/>
        </xdr:cNvSpPr>
      </xdr:nvSpPr>
      <xdr:spPr>
        <a:xfrm>
          <a:off x="19050" y="504825"/>
          <a:ext cx="27717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5</xdr:row>
      <xdr:rowOff>0</xdr:rowOff>
    </xdr:from>
    <xdr:to>
      <xdr:col>5</xdr:col>
      <xdr:colOff>342900</xdr:colOff>
      <xdr:row>6</xdr:row>
      <xdr:rowOff>0</xdr:rowOff>
    </xdr:to>
    <xdr:sp>
      <xdr:nvSpPr>
        <xdr:cNvPr id="2" name="Line 3"/>
        <xdr:cNvSpPr>
          <a:spLocks/>
        </xdr:cNvSpPr>
      </xdr:nvSpPr>
      <xdr:spPr>
        <a:xfrm>
          <a:off x="19050" y="2790825"/>
          <a:ext cx="27717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14</xdr:row>
      <xdr:rowOff>19050</xdr:rowOff>
    </xdr:from>
    <xdr:to>
      <xdr:col>5</xdr:col>
      <xdr:colOff>342900</xdr:colOff>
      <xdr:row>14</xdr:row>
      <xdr:rowOff>542925</xdr:rowOff>
    </xdr:to>
    <xdr:sp>
      <xdr:nvSpPr>
        <xdr:cNvPr id="3" name="Line 8"/>
        <xdr:cNvSpPr>
          <a:spLocks/>
        </xdr:cNvSpPr>
      </xdr:nvSpPr>
      <xdr:spPr>
        <a:xfrm>
          <a:off x="19050" y="7781925"/>
          <a:ext cx="2771775"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31</xdr:row>
      <xdr:rowOff>19050</xdr:rowOff>
    </xdr:from>
    <xdr:to>
      <xdr:col>5</xdr:col>
      <xdr:colOff>342900</xdr:colOff>
      <xdr:row>31</xdr:row>
      <xdr:rowOff>542925</xdr:rowOff>
    </xdr:to>
    <xdr:sp>
      <xdr:nvSpPr>
        <xdr:cNvPr id="4" name="Line 4"/>
        <xdr:cNvSpPr>
          <a:spLocks/>
        </xdr:cNvSpPr>
      </xdr:nvSpPr>
      <xdr:spPr>
        <a:xfrm>
          <a:off x="19050" y="14668500"/>
          <a:ext cx="2771775"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0</xdr:rowOff>
    </xdr:from>
    <xdr:to>
      <xdr:col>5</xdr:col>
      <xdr:colOff>352425</xdr:colOff>
      <xdr:row>1</xdr:row>
      <xdr:rowOff>533400</xdr:rowOff>
    </xdr:to>
    <xdr:sp>
      <xdr:nvSpPr>
        <xdr:cNvPr id="1" name="Line 2"/>
        <xdr:cNvSpPr>
          <a:spLocks/>
        </xdr:cNvSpPr>
      </xdr:nvSpPr>
      <xdr:spPr>
        <a:xfrm>
          <a:off x="19050" y="561975"/>
          <a:ext cx="21431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19050</xdr:rowOff>
    </xdr:from>
    <xdr:to>
      <xdr:col>5</xdr:col>
      <xdr:colOff>323850</xdr:colOff>
      <xdr:row>16</xdr:row>
      <xdr:rowOff>495300</xdr:rowOff>
    </xdr:to>
    <xdr:sp>
      <xdr:nvSpPr>
        <xdr:cNvPr id="2" name="Line 3"/>
        <xdr:cNvSpPr>
          <a:spLocks/>
        </xdr:cNvSpPr>
      </xdr:nvSpPr>
      <xdr:spPr>
        <a:xfrm>
          <a:off x="752475" y="7886700"/>
          <a:ext cx="13811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9</xdr:row>
      <xdr:rowOff>0</xdr:rowOff>
    </xdr:from>
    <xdr:to>
      <xdr:col>5</xdr:col>
      <xdr:colOff>352425</xdr:colOff>
      <xdr:row>9</xdr:row>
      <xdr:rowOff>533400</xdr:rowOff>
    </xdr:to>
    <xdr:sp>
      <xdr:nvSpPr>
        <xdr:cNvPr id="3" name="Line 6"/>
        <xdr:cNvSpPr>
          <a:spLocks/>
        </xdr:cNvSpPr>
      </xdr:nvSpPr>
      <xdr:spPr>
        <a:xfrm>
          <a:off x="19050" y="4791075"/>
          <a:ext cx="21431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5</xdr:row>
      <xdr:rowOff>0</xdr:rowOff>
    </xdr:from>
    <xdr:to>
      <xdr:col>5</xdr:col>
      <xdr:colOff>352425</xdr:colOff>
      <xdr:row>5</xdr:row>
      <xdr:rowOff>533400</xdr:rowOff>
    </xdr:to>
    <xdr:sp>
      <xdr:nvSpPr>
        <xdr:cNvPr id="4" name="Line 7"/>
        <xdr:cNvSpPr>
          <a:spLocks/>
        </xdr:cNvSpPr>
      </xdr:nvSpPr>
      <xdr:spPr>
        <a:xfrm>
          <a:off x="19050" y="2686050"/>
          <a:ext cx="21431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31</xdr:row>
      <xdr:rowOff>19050</xdr:rowOff>
    </xdr:from>
    <xdr:to>
      <xdr:col>5</xdr:col>
      <xdr:colOff>314325</xdr:colOff>
      <xdr:row>32</xdr:row>
      <xdr:rowOff>0</xdr:rowOff>
    </xdr:to>
    <xdr:sp>
      <xdr:nvSpPr>
        <xdr:cNvPr id="5" name="Line 9"/>
        <xdr:cNvSpPr>
          <a:spLocks/>
        </xdr:cNvSpPr>
      </xdr:nvSpPr>
      <xdr:spPr>
        <a:xfrm>
          <a:off x="57150" y="15363825"/>
          <a:ext cx="2066925"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0</xdr:rowOff>
    </xdr:from>
    <xdr:to>
      <xdr:col>5</xdr:col>
      <xdr:colOff>304800</xdr:colOff>
      <xdr:row>1</xdr:row>
      <xdr:rowOff>495300</xdr:rowOff>
    </xdr:to>
    <xdr:sp>
      <xdr:nvSpPr>
        <xdr:cNvPr id="1" name="Line 3"/>
        <xdr:cNvSpPr>
          <a:spLocks/>
        </xdr:cNvSpPr>
      </xdr:nvSpPr>
      <xdr:spPr>
        <a:xfrm>
          <a:off x="19050" y="485775"/>
          <a:ext cx="20669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7</xdr:row>
      <xdr:rowOff>0</xdr:rowOff>
    </xdr:from>
    <xdr:to>
      <xdr:col>5</xdr:col>
      <xdr:colOff>304800</xdr:colOff>
      <xdr:row>7</xdr:row>
      <xdr:rowOff>495300</xdr:rowOff>
    </xdr:to>
    <xdr:sp>
      <xdr:nvSpPr>
        <xdr:cNvPr id="2" name="Line 4"/>
        <xdr:cNvSpPr>
          <a:spLocks/>
        </xdr:cNvSpPr>
      </xdr:nvSpPr>
      <xdr:spPr>
        <a:xfrm>
          <a:off x="19050" y="3476625"/>
          <a:ext cx="20669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13</xdr:row>
      <xdr:rowOff>0</xdr:rowOff>
    </xdr:from>
    <xdr:to>
      <xdr:col>6</xdr:col>
      <xdr:colOff>0</xdr:colOff>
      <xdr:row>14</xdr:row>
      <xdr:rowOff>0</xdr:rowOff>
    </xdr:to>
    <xdr:sp>
      <xdr:nvSpPr>
        <xdr:cNvPr id="3" name="Line 5"/>
        <xdr:cNvSpPr>
          <a:spLocks/>
        </xdr:cNvSpPr>
      </xdr:nvSpPr>
      <xdr:spPr>
        <a:xfrm>
          <a:off x="19050" y="6467475"/>
          <a:ext cx="209550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23</xdr:row>
      <xdr:rowOff>0</xdr:rowOff>
    </xdr:from>
    <xdr:to>
      <xdr:col>5</xdr:col>
      <xdr:colOff>314325</xdr:colOff>
      <xdr:row>24</xdr:row>
      <xdr:rowOff>0</xdr:rowOff>
    </xdr:to>
    <xdr:sp>
      <xdr:nvSpPr>
        <xdr:cNvPr id="4" name="Line 5"/>
        <xdr:cNvSpPr>
          <a:spLocks/>
        </xdr:cNvSpPr>
      </xdr:nvSpPr>
      <xdr:spPr>
        <a:xfrm>
          <a:off x="0" y="11515725"/>
          <a:ext cx="209550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9525</xdr:rowOff>
    </xdr:from>
    <xdr:to>
      <xdr:col>4</xdr:col>
      <xdr:colOff>9525</xdr:colOff>
      <xdr:row>2</xdr:row>
      <xdr:rowOff>0</xdr:rowOff>
    </xdr:to>
    <xdr:sp>
      <xdr:nvSpPr>
        <xdr:cNvPr id="1" name="Line 1"/>
        <xdr:cNvSpPr>
          <a:spLocks/>
        </xdr:cNvSpPr>
      </xdr:nvSpPr>
      <xdr:spPr>
        <a:xfrm>
          <a:off x="28575" y="276225"/>
          <a:ext cx="1876425"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0</xdr:rowOff>
    </xdr:from>
    <xdr:to>
      <xdr:col>3</xdr:col>
      <xdr:colOff>495300</xdr:colOff>
      <xdr:row>2</xdr:row>
      <xdr:rowOff>495300</xdr:rowOff>
    </xdr:to>
    <xdr:sp>
      <xdr:nvSpPr>
        <xdr:cNvPr id="1" name="Line 1"/>
        <xdr:cNvSpPr>
          <a:spLocks/>
        </xdr:cNvSpPr>
      </xdr:nvSpPr>
      <xdr:spPr>
        <a:xfrm>
          <a:off x="19050" y="1028700"/>
          <a:ext cx="216217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24</xdr:row>
      <xdr:rowOff>19050</xdr:rowOff>
    </xdr:from>
    <xdr:to>
      <xdr:col>3</xdr:col>
      <xdr:colOff>542925</xdr:colOff>
      <xdr:row>26</xdr:row>
      <xdr:rowOff>0</xdr:rowOff>
    </xdr:to>
    <xdr:sp>
      <xdr:nvSpPr>
        <xdr:cNvPr id="2" name="Line 2"/>
        <xdr:cNvSpPr>
          <a:spLocks/>
        </xdr:cNvSpPr>
      </xdr:nvSpPr>
      <xdr:spPr>
        <a:xfrm>
          <a:off x="19050" y="11953875"/>
          <a:ext cx="2209800" cy="971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10</xdr:row>
      <xdr:rowOff>0</xdr:rowOff>
    </xdr:from>
    <xdr:to>
      <xdr:col>3</xdr:col>
      <xdr:colOff>523875</xdr:colOff>
      <xdr:row>10</xdr:row>
      <xdr:rowOff>495300</xdr:rowOff>
    </xdr:to>
    <xdr:sp>
      <xdr:nvSpPr>
        <xdr:cNvPr id="3" name="Line 3"/>
        <xdr:cNvSpPr>
          <a:spLocks/>
        </xdr:cNvSpPr>
      </xdr:nvSpPr>
      <xdr:spPr>
        <a:xfrm>
          <a:off x="19050" y="5010150"/>
          <a:ext cx="219075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xdr:row>
      <xdr:rowOff>0</xdr:rowOff>
    </xdr:from>
    <xdr:to>
      <xdr:col>3</xdr:col>
      <xdr:colOff>476250</xdr:colOff>
      <xdr:row>10</xdr:row>
      <xdr:rowOff>495300</xdr:rowOff>
    </xdr:to>
    <xdr:sp>
      <xdr:nvSpPr>
        <xdr:cNvPr id="4" name="Line 1"/>
        <xdr:cNvSpPr>
          <a:spLocks/>
        </xdr:cNvSpPr>
      </xdr:nvSpPr>
      <xdr:spPr>
        <a:xfrm>
          <a:off x="0" y="5010150"/>
          <a:ext cx="216217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19050</xdr:rowOff>
    </xdr:from>
    <xdr:to>
      <xdr:col>3</xdr:col>
      <xdr:colOff>190500</xdr:colOff>
      <xdr:row>3</xdr:row>
      <xdr:rowOff>685800</xdr:rowOff>
    </xdr:to>
    <xdr:sp>
      <xdr:nvSpPr>
        <xdr:cNvPr id="1" name="Line 1"/>
        <xdr:cNvSpPr>
          <a:spLocks/>
        </xdr:cNvSpPr>
      </xdr:nvSpPr>
      <xdr:spPr>
        <a:xfrm>
          <a:off x="19050" y="523875"/>
          <a:ext cx="2314575"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2</xdr:row>
      <xdr:rowOff>0</xdr:rowOff>
    </xdr:from>
    <xdr:to>
      <xdr:col>9</xdr:col>
      <xdr:colOff>9525</xdr:colOff>
      <xdr:row>49</xdr:row>
      <xdr:rowOff>0</xdr:rowOff>
    </xdr:to>
    <xdr:graphicFrame>
      <xdr:nvGraphicFramePr>
        <xdr:cNvPr id="1" name="グラフ 1"/>
        <xdr:cNvGraphicFramePr/>
      </xdr:nvGraphicFramePr>
      <xdr:xfrm>
        <a:off x="257175" y="390525"/>
        <a:ext cx="5924550" cy="8058150"/>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50</xdr:row>
      <xdr:rowOff>0</xdr:rowOff>
    </xdr:from>
    <xdr:to>
      <xdr:col>9</xdr:col>
      <xdr:colOff>28575</xdr:colOff>
      <xdr:row>50</xdr:row>
      <xdr:rowOff>0</xdr:rowOff>
    </xdr:to>
    <xdr:graphicFrame>
      <xdr:nvGraphicFramePr>
        <xdr:cNvPr id="2" name="グラフ 2"/>
        <xdr:cNvGraphicFramePr/>
      </xdr:nvGraphicFramePr>
      <xdr:xfrm>
        <a:off x="247650" y="8620125"/>
        <a:ext cx="5953125" cy="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0</xdr:rowOff>
    </xdr:from>
    <xdr:to>
      <xdr:col>9</xdr:col>
      <xdr:colOff>9525</xdr:colOff>
      <xdr:row>0</xdr:row>
      <xdr:rowOff>0</xdr:rowOff>
    </xdr:to>
    <xdr:graphicFrame>
      <xdr:nvGraphicFramePr>
        <xdr:cNvPr id="1" name="グラフ 1"/>
        <xdr:cNvGraphicFramePr/>
      </xdr:nvGraphicFramePr>
      <xdr:xfrm>
        <a:off x="257175"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1</xdr:row>
      <xdr:rowOff>19050</xdr:rowOff>
    </xdr:from>
    <xdr:to>
      <xdr:col>9</xdr:col>
      <xdr:colOff>28575</xdr:colOff>
      <xdr:row>49</xdr:row>
      <xdr:rowOff>0</xdr:rowOff>
    </xdr:to>
    <xdr:graphicFrame>
      <xdr:nvGraphicFramePr>
        <xdr:cNvPr id="2" name="グラフ 2"/>
        <xdr:cNvGraphicFramePr/>
      </xdr:nvGraphicFramePr>
      <xdr:xfrm>
        <a:off x="247650" y="238125"/>
        <a:ext cx="5953125" cy="82105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19050</xdr:rowOff>
    </xdr:from>
    <xdr:to>
      <xdr:col>1</xdr:col>
      <xdr:colOff>714375</xdr:colOff>
      <xdr:row>2</xdr:row>
      <xdr:rowOff>685800</xdr:rowOff>
    </xdr:to>
    <xdr:sp>
      <xdr:nvSpPr>
        <xdr:cNvPr id="1" name="Line 1"/>
        <xdr:cNvSpPr>
          <a:spLocks/>
        </xdr:cNvSpPr>
      </xdr:nvSpPr>
      <xdr:spPr>
        <a:xfrm>
          <a:off x="19050" y="400050"/>
          <a:ext cx="1200150" cy="1362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xdr:row>
      <xdr:rowOff>76200</xdr:rowOff>
    </xdr:from>
    <xdr:to>
      <xdr:col>9</xdr:col>
      <xdr:colOff>0</xdr:colOff>
      <xdr:row>49</xdr:row>
      <xdr:rowOff>0</xdr:rowOff>
    </xdr:to>
    <xdr:graphicFrame>
      <xdr:nvGraphicFramePr>
        <xdr:cNvPr id="1" name="グラフ 1"/>
        <xdr:cNvGraphicFramePr/>
      </xdr:nvGraphicFramePr>
      <xdr:xfrm>
        <a:off x="171450" y="295275"/>
        <a:ext cx="6000750" cy="82010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0</xdr:rowOff>
    </xdr:from>
    <xdr:to>
      <xdr:col>0</xdr:col>
      <xdr:colOff>1619250</xdr:colOff>
      <xdr:row>3</xdr:row>
      <xdr:rowOff>0</xdr:rowOff>
    </xdr:to>
    <xdr:sp>
      <xdr:nvSpPr>
        <xdr:cNvPr id="1" name="Line 2"/>
        <xdr:cNvSpPr>
          <a:spLocks/>
        </xdr:cNvSpPr>
      </xdr:nvSpPr>
      <xdr:spPr>
        <a:xfrm>
          <a:off x="19050" y="381000"/>
          <a:ext cx="1600200" cy="1905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xdr:row>
      <xdr:rowOff>38100</xdr:rowOff>
    </xdr:from>
    <xdr:to>
      <xdr:col>9</xdr:col>
      <xdr:colOff>9525</xdr:colOff>
      <xdr:row>49</xdr:row>
      <xdr:rowOff>0</xdr:rowOff>
    </xdr:to>
    <xdr:graphicFrame>
      <xdr:nvGraphicFramePr>
        <xdr:cNvPr id="1" name="グラフ 1"/>
        <xdr:cNvGraphicFramePr/>
      </xdr:nvGraphicFramePr>
      <xdr:xfrm>
        <a:off x="180975" y="257175"/>
        <a:ext cx="6000750" cy="81915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19050</xdr:rowOff>
    </xdr:from>
    <xdr:to>
      <xdr:col>1</xdr:col>
      <xdr:colOff>819150</xdr:colOff>
      <xdr:row>5</xdr:row>
      <xdr:rowOff>0</xdr:rowOff>
    </xdr:to>
    <xdr:sp>
      <xdr:nvSpPr>
        <xdr:cNvPr id="1" name="Line 1"/>
        <xdr:cNvSpPr>
          <a:spLocks/>
        </xdr:cNvSpPr>
      </xdr:nvSpPr>
      <xdr:spPr>
        <a:xfrm>
          <a:off x="19050" y="1104900"/>
          <a:ext cx="1447800" cy="3028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2"/>
  </sheetPr>
  <dimension ref="A1:I83"/>
  <sheetViews>
    <sheetView tabSelected="1" view="pageBreakPreview" zoomScale="75" zoomScaleSheetLayoutView="75" zoomScalePageLayoutView="0" workbookViewId="0" topLeftCell="A1">
      <selection activeCell="A19" sqref="A19"/>
    </sheetView>
  </sheetViews>
  <sheetFormatPr defaultColWidth="9.00390625" defaultRowHeight="13.5"/>
  <sheetData>
    <row r="1" ht="14.25">
      <c r="A1" s="1"/>
    </row>
    <row r="2" ht="14.25">
      <c r="A2" s="1"/>
    </row>
    <row r="3" ht="14.25">
      <c r="A3" s="1"/>
    </row>
    <row r="4" ht="14.25">
      <c r="A4" s="1"/>
    </row>
    <row r="5" ht="14.25">
      <c r="A5" s="1"/>
    </row>
    <row r="6" ht="14.25">
      <c r="A6" s="1"/>
    </row>
    <row r="7" ht="14.25">
      <c r="A7" s="1"/>
    </row>
    <row r="8" ht="14.25">
      <c r="A8" s="1"/>
    </row>
    <row r="9" spans="1:9" ht="30" customHeight="1">
      <c r="A9" s="631" t="s">
        <v>669</v>
      </c>
      <c r="B9" s="631"/>
      <c r="C9" s="631"/>
      <c r="D9" s="631"/>
      <c r="E9" s="631"/>
      <c r="F9" s="631"/>
      <c r="G9" s="631"/>
      <c r="H9" s="631"/>
      <c r="I9" s="631"/>
    </row>
    <row r="10" spans="1:9" ht="21" customHeight="1">
      <c r="A10" s="537"/>
      <c r="B10" s="537"/>
      <c r="C10" s="537"/>
      <c r="D10" s="537"/>
      <c r="E10" s="537"/>
      <c r="F10" s="537"/>
      <c r="G10" s="537"/>
      <c r="H10" s="537"/>
      <c r="I10" s="537"/>
    </row>
    <row r="11" ht="15.75">
      <c r="A11" s="2"/>
    </row>
    <row r="12" ht="15.75">
      <c r="A12" s="2"/>
    </row>
    <row r="13" ht="15.75">
      <c r="A13" s="2"/>
    </row>
    <row r="14" spans="1:9" ht="45" customHeight="1">
      <c r="A14" s="632" t="s">
        <v>418</v>
      </c>
      <c r="B14" s="632"/>
      <c r="C14" s="632"/>
      <c r="D14" s="632"/>
      <c r="E14" s="632"/>
      <c r="F14" s="632"/>
      <c r="G14" s="632"/>
      <c r="H14" s="632"/>
      <c r="I14" s="632"/>
    </row>
    <row r="15" ht="34.5">
      <c r="A15" s="3"/>
    </row>
    <row r="16" ht="34.5">
      <c r="A16" s="3"/>
    </row>
    <row r="17" ht="34.5">
      <c r="A17" s="3"/>
    </row>
    <row r="18" spans="1:9" ht="30.75" customHeight="1">
      <c r="A18" s="633" t="s">
        <v>670</v>
      </c>
      <c r="B18" s="633"/>
      <c r="C18" s="633"/>
      <c r="D18" s="633"/>
      <c r="E18" s="633"/>
      <c r="F18" s="633"/>
      <c r="G18" s="633"/>
      <c r="H18" s="633"/>
      <c r="I18" s="633"/>
    </row>
    <row r="19" ht="15.75">
      <c r="A19" s="2"/>
    </row>
    <row r="20" ht="15.75">
      <c r="A20" s="4"/>
    </row>
    <row r="21" ht="15.75">
      <c r="A21" s="2"/>
    </row>
    <row r="22" ht="15.75">
      <c r="A22" s="2"/>
    </row>
    <row r="23" ht="15.75">
      <c r="A23" s="2"/>
    </row>
    <row r="24" ht="15.75">
      <c r="A24" s="2"/>
    </row>
    <row r="25" ht="15.75">
      <c r="A25" s="2"/>
    </row>
    <row r="26" ht="15.75">
      <c r="A26" s="2"/>
    </row>
    <row r="27" ht="15.75">
      <c r="A27" s="2"/>
    </row>
    <row r="28" ht="15.75">
      <c r="A28" s="2"/>
    </row>
    <row r="29" ht="15.75">
      <c r="A29" s="2"/>
    </row>
    <row r="30" ht="15.75">
      <c r="A30" s="2"/>
    </row>
    <row r="31" ht="15.75">
      <c r="A31" s="2"/>
    </row>
    <row r="32" ht="15.75">
      <c r="A32" s="2"/>
    </row>
    <row r="33" ht="15.75">
      <c r="A33" s="2"/>
    </row>
    <row r="34" ht="15.75">
      <c r="A34" s="2"/>
    </row>
    <row r="35" ht="15.75">
      <c r="A35" s="2"/>
    </row>
    <row r="36" ht="15.75">
      <c r="A36" s="2"/>
    </row>
    <row r="37" ht="15.75">
      <c r="A37" s="2"/>
    </row>
    <row r="38" spans="1:9" ht="13.5">
      <c r="A38" s="511"/>
      <c r="B38" s="510"/>
      <c r="C38" s="510"/>
      <c r="D38" s="510"/>
      <c r="E38" s="510"/>
      <c r="F38" s="510"/>
      <c r="G38" s="510"/>
      <c r="H38" s="510"/>
      <c r="I38" s="510"/>
    </row>
    <row r="39" spans="1:9" ht="15.75" customHeight="1">
      <c r="A39" s="510"/>
      <c r="B39" s="510"/>
      <c r="C39" s="510"/>
      <c r="D39" s="510"/>
      <c r="E39" s="510"/>
      <c r="F39" s="510"/>
      <c r="G39" s="510"/>
      <c r="H39" s="510"/>
      <c r="I39" s="510"/>
    </row>
    <row r="40" spans="1:9" ht="15.75" customHeight="1">
      <c r="A40" s="138"/>
      <c r="B40" s="138"/>
      <c r="C40" s="138"/>
      <c r="D40" s="138"/>
      <c r="E40" s="138"/>
      <c r="F40" s="138"/>
      <c r="G40" s="138"/>
      <c r="H40" s="138"/>
      <c r="I40" s="138"/>
    </row>
    <row r="69" ht="15.75">
      <c r="A69" s="2"/>
    </row>
    <row r="70" ht="15.75">
      <c r="A70" s="2"/>
    </row>
    <row r="71" ht="15.75">
      <c r="A71" s="2"/>
    </row>
    <row r="72" ht="15.75">
      <c r="A72" s="2"/>
    </row>
    <row r="73" ht="15.75">
      <c r="A73" s="2"/>
    </row>
    <row r="74" ht="15.75">
      <c r="A74" s="2"/>
    </row>
    <row r="75" ht="15.75">
      <c r="A75" s="2"/>
    </row>
    <row r="76" ht="15.75">
      <c r="A76" s="2"/>
    </row>
    <row r="77" ht="15.75">
      <c r="A77" s="2"/>
    </row>
    <row r="78" ht="15.75">
      <c r="A78" s="2"/>
    </row>
    <row r="79" ht="15.75">
      <c r="A79" s="2"/>
    </row>
    <row r="80" ht="15.75">
      <c r="A80" s="2"/>
    </row>
    <row r="81" ht="15.75">
      <c r="A81" s="2"/>
    </row>
    <row r="82" ht="15.75">
      <c r="A82" s="2"/>
    </row>
    <row r="83" spans="1:9" ht="30.75">
      <c r="A83" s="630"/>
      <c r="B83" s="630"/>
      <c r="C83" s="630"/>
      <c r="D83" s="630"/>
      <c r="E83" s="630"/>
      <c r="F83" s="630"/>
      <c r="G83" s="630"/>
      <c r="H83" s="630"/>
      <c r="I83" s="630"/>
    </row>
  </sheetData>
  <sheetProtection/>
  <mergeCells count="4">
    <mergeCell ref="A83:I83"/>
    <mergeCell ref="A9:I9"/>
    <mergeCell ref="A14:I14"/>
    <mergeCell ref="A18:I18"/>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9" tint="0.5999900102615356"/>
  </sheetPr>
  <dimension ref="A1:I1"/>
  <sheetViews>
    <sheetView view="pageBreakPreview" zoomScaleSheetLayoutView="100" zoomScalePageLayoutView="0" workbookViewId="0" topLeftCell="A4">
      <selection activeCell="N30" sqref="N30"/>
    </sheetView>
  </sheetViews>
  <sheetFormatPr defaultColWidth="9.00390625" defaultRowHeight="13.5"/>
  <sheetData>
    <row r="1" spans="1:9" ht="17.25">
      <c r="A1" s="702" t="s">
        <v>583</v>
      </c>
      <c r="B1" s="702"/>
      <c r="C1" s="702"/>
      <c r="D1" s="702"/>
      <c r="E1" s="702"/>
      <c r="F1" s="702"/>
      <c r="G1" s="702"/>
      <c r="H1" s="702"/>
      <c r="I1" s="702"/>
    </row>
  </sheetData>
  <sheetProtection/>
  <mergeCells count="1">
    <mergeCell ref="A1:I1"/>
  </mergeCells>
  <printOptions/>
  <pageMargins left="0.7874015748031497" right="0.7874015748031497" top="0.984251968503937" bottom="0.984251968503937" header="0.5118110236220472" footer="0.31496062992125984"/>
  <pageSetup horizontalDpi="600" verticalDpi="600" orientation="portrait" paperSize="9" r:id="rId2"/>
  <headerFooter alignWithMargins="0">
    <oddFooter>&amp;C- 8 -</oddFooter>
  </headerFooter>
  <drawing r:id="rId1"/>
</worksheet>
</file>

<file path=xl/worksheets/sheet11.xml><?xml version="1.0" encoding="utf-8"?>
<worksheet xmlns="http://schemas.openxmlformats.org/spreadsheetml/2006/main" xmlns:r="http://schemas.openxmlformats.org/officeDocument/2006/relationships">
  <sheetPr>
    <tabColor theme="9" tint="0.5999900102615356"/>
  </sheetPr>
  <dimension ref="A1:T30"/>
  <sheetViews>
    <sheetView view="pageBreakPreview" zoomScale="40" zoomScaleNormal="70" zoomScaleSheetLayoutView="40" zoomScalePageLayoutView="0" workbookViewId="0" topLeftCell="A10">
      <selection activeCell="P33" sqref="P33"/>
    </sheetView>
  </sheetViews>
  <sheetFormatPr defaultColWidth="9.00390625" defaultRowHeight="13.5"/>
  <cols>
    <col min="1" max="1" width="8.50390625" style="0" customWidth="1"/>
    <col min="2" max="2" width="11.25390625" style="0" customWidth="1"/>
    <col min="3" max="3" width="16.25390625" style="0" customWidth="1"/>
    <col min="4" max="4" width="20.75390625" style="0" customWidth="1"/>
    <col min="5" max="5" width="14.375" style="0" customWidth="1"/>
    <col min="6" max="6" width="20.75390625" style="0" customWidth="1"/>
    <col min="7" max="7" width="12.50390625" style="0" customWidth="1"/>
    <col min="8" max="8" width="19.50390625" style="0" customWidth="1"/>
    <col min="9" max="9" width="11.875" style="0" customWidth="1"/>
    <col min="10" max="10" width="18.50390625" style="0" customWidth="1"/>
    <col min="11" max="11" width="11.875" style="0" customWidth="1"/>
    <col min="12" max="12" width="15.00390625" style="0" customWidth="1"/>
    <col min="13" max="13" width="11.875" style="0" customWidth="1"/>
    <col min="14" max="14" width="15.625" style="0" customWidth="1"/>
    <col min="15" max="15" width="16.25390625" style="0" customWidth="1"/>
    <col min="16" max="16" width="22.50390625" style="0" customWidth="1"/>
  </cols>
  <sheetData>
    <row r="1" spans="1:16" s="26" customFormat="1" ht="48.75" customHeight="1">
      <c r="A1" s="734" t="s">
        <v>584</v>
      </c>
      <c r="B1" s="734"/>
      <c r="C1" s="734"/>
      <c r="D1" s="734"/>
      <c r="E1" s="734"/>
      <c r="F1" s="734"/>
      <c r="G1" s="734"/>
      <c r="H1" s="734"/>
      <c r="I1" s="734"/>
      <c r="J1" s="734"/>
      <c r="K1" s="440"/>
      <c r="L1" s="440"/>
      <c r="O1" s="724" t="s">
        <v>642</v>
      </c>
      <c r="P1" s="724"/>
    </row>
    <row r="2" spans="1:20" s="26" customFormat="1" ht="36.75" customHeight="1" thickBot="1">
      <c r="A2" s="280"/>
      <c r="B2" s="280"/>
      <c r="C2" s="280"/>
      <c r="D2" s="280"/>
      <c r="E2" s="280"/>
      <c r="F2" s="280"/>
      <c r="G2" s="280"/>
      <c r="H2" s="280"/>
      <c r="I2" s="280"/>
      <c r="J2" s="280"/>
      <c r="K2" s="280"/>
      <c r="L2" s="280"/>
      <c r="M2" s="733" t="s">
        <v>421</v>
      </c>
      <c r="N2" s="733"/>
      <c r="O2" s="733"/>
      <c r="P2" s="733"/>
      <c r="Q2" s="289"/>
      <c r="R2" s="289"/>
      <c r="S2" s="289"/>
      <c r="T2" s="289"/>
    </row>
    <row r="3" spans="1:16" s="14" customFormat="1" ht="75" customHeight="1">
      <c r="A3" s="482"/>
      <c r="B3" s="742" t="s">
        <v>525</v>
      </c>
      <c r="C3" s="729" t="s">
        <v>7</v>
      </c>
      <c r="D3" s="735"/>
      <c r="E3" s="735" t="s">
        <v>12</v>
      </c>
      <c r="F3" s="726"/>
      <c r="G3" s="721" t="s">
        <v>13</v>
      </c>
      <c r="H3" s="722"/>
      <c r="I3" s="721" t="s">
        <v>14</v>
      </c>
      <c r="J3" s="722"/>
      <c r="K3" s="721" t="s">
        <v>514</v>
      </c>
      <c r="L3" s="722"/>
      <c r="M3" s="725" t="s">
        <v>297</v>
      </c>
      <c r="N3" s="726"/>
      <c r="O3" s="729" t="s">
        <v>272</v>
      </c>
      <c r="P3" s="730"/>
    </row>
    <row r="4" spans="1:16" s="14" customFormat="1" ht="75" customHeight="1">
      <c r="A4" s="483"/>
      <c r="B4" s="743"/>
      <c r="C4" s="731"/>
      <c r="D4" s="736"/>
      <c r="E4" s="736"/>
      <c r="F4" s="728"/>
      <c r="G4" s="723" t="s">
        <v>15</v>
      </c>
      <c r="H4" s="723"/>
      <c r="I4" s="723" t="s">
        <v>16</v>
      </c>
      <c r="J4" s="723"/>
      <c r="K4" s="723" t="s">
        <v>17</v>
      </c>
      <c r="L4" s="723"/>
      <c r="M4" s="727"/>
      <c r="N4" s="728"/>
      <c r="O4" s="731"/>
      <c r="P4" s="732"/>
    </row>
    <row r="5" spans="1:16" s="14" customFormat="1" ht="90" customHeight="1" thickBot="1">
      <c r="A5" s="484" t="s">
        <v>540</v>
      </c>
      <c r="B5" s="744"/>
      <c r="C5" s="331" t="s">
        <v>422</v>
      </c>
      <c r="D5" s="337" t="s">
        <v>423</v>
      </c>
      <c r="E5" s="246" t="s">
        <v>422</v>
      </c>
      <c r="F5" s="337" t="s">
        <v>423</v>
      </c>
      <c r="G5" s="246" t="s">
        <v>422</v>
      </c>
      <c r="H5" s="337" t="s">
        <v>423</v>
      </c>
      <c r="I5" s="246" t="s">
        <v>422</v>
      </c>
      <c r="J5" s="337" t="s">
        <v>423</v>
      </c>
      <c r="K5" s="246" t="s">
        <v>422</v>
      </c>
      <c r="L5" s="337" t="s">
        <v>423</v>
      </c>
      <c r="M5" s="246" t="s">
        <v>422</v>
      </c>
      <c r="N5" s="343" t="s">
        <v>423</v>
      </c>
      <c r="O5" s="349" t="s">
        <v>422</v>
      </c>
      <c r="P5" s="354" t="s">
        <v>423</v>
      </c>
    </row>
    <row r="6" spans="1:16" s="14" customFormat="1" ht="90" customHeight="1">
      <c r="A6" s="741" t="s">
        <v>464</v>
      </c>
      <c r="B6" s="244" t="s">
        <v>299</v>
      </c>
      <c r="C6" s="332">
        <v>2560</v>
      </c>
      <c r="D6" s="338">
        <v>290154.51999999984</v>
      </c>
      <c r="E6" s="282">
        <v>333</v>
      </c>
      <c r="F6" s="338">
        <v>41955.20999999998</v>
      </c>
      <c r="G6" s="282">
        <v>11</v>
      </c>
      <c r="H6" s="338">
        <v>1479.9899999999998</v>
      </c>
      <c r="I6" s="282">
        <v>0</v>
      </c>
      <c r="J6" s="338">
        <v>0</v>
      </c>
      <c r="K6" s="282">
        <v>0</v>
      </c>
      <c r="L6" s="338">
        <v>0</v>
      </c>
      <c r="M6" s="282">
        <v>15</v>
      </c>
      <c r="N6" s="344">
        <v>1842.34</v>
      </c>
      <c r="O6" s="350">
        <f>SUM(C6,E6,G6,K6,M6)</f>
        <v>2919</v>
      </c>
      <c r="P6" s="344">
        <f>SUM(D6,F6,H6,J6,L6,N6)</f>
        <v>335432.0599999998</v>
      </c>
    </row>
    <row r="7" spans="1:16" s="14" customFormat="1" ht="90" customHeight="1">
      <c r="A7" s="738"/>
      <c r="B7" s="470" t="s">
        <v>297</v>
      </c>
      <c r="C7" s="333">
        <v>185</v>
      </c>
      <c r="D7" s="339">
        <v>18514.76</v>
      </c>
      <c r="E7" s="283">
        <v>73</v>
      </c>
      <c r="F7" s="339">
        <v>5905.4400000000005</v>
      </c>
      <c r="G7" s="283">
        <v>0</v>
      </c>
      <c r="H7" s="339">
        <v>0</v>
      </c>
      <c r="I7" s="283">
        <v>0</v>
      </c>
      <c r="J7" s="339">
        <v>0</v>
      </c>
      <c r="K7" s="283">
        <v>0</v>
      </c>
      <c r="L7" s="339">
        <v>0</v>
      </c>
      <c r="M7" s="283">
        <v>10</v>
      </c>
      <c r="N7" s="345">
        <v>270.69</v>
      </c>
      <c r="O7" s="351">
        <f>SUM(C7,E7,G7,I7,K7,M7)</f>
        <v>268</v>
      </c>
      <c r="P7" s="345">
        <f>SUM(D7,F7,H7,J7,L7,N7)</f>
        <v>24690.889999999996</v>
      </c>
    </row>
    <row r="8" spans="1:16" s="14" customFormat="1" ht="90" customHeight="1">
      <c r="A8" s="739"/>
      <c r="B8" s="245" t="s">
        <v>272</v>
      </c>
      <c r="C8" s="333">
        <f>SUM(C6:C7)</f>
        <v>2745</v>
      </c>
      <c r="D8" s="339">
        <f aca="true" t="shared" si="0" ref="D8:N8">SUM(D6:D7)</f>
        <v>308669.27999999985</v>
      </c>
      <c r="E8" s="333">
        <f t="shared" si="0"/>
        <v>406</v>
      </c>
      <c r="F8" s="339">
        <f t="shared" si="0"/>
        <v>47860.64999999998</v>
      </c>
      <c r="G8" s="333">
        <f t="shared" si="0"/>
        <v>11</v>
      </c>
      <c r="H8" s="339">
        <f t="shared" si="0"/>
        <v>1479.9899999999998</v>
      </c>
      <c r="I8" s="333">
        <f t="shared" si="0"/>
        <v>0</v>
      </c>
      <c r="J8" s="339">
        <f t="shared" si="0"/>
        <v>0</v>
      </c>
      <c r="K8" s="450">
        <f>SUM(K6:K7)</f>
        <v>0</v>
      </c>
      <c r="L8" s="339">
        <f>SUM(L6:L7)</f>
        <v>0</v>
      </c>
      <c r="M8" s="333">
        <f t="shared" si="0"/>
        <v>25</v>
      </c>
      <c r="N8" s="345">
        <f t="shared" si="0"/>
        <v>2113.0299999999997</v>
      </c>
      <c r="O8" s="351">
        <f>SUM(O6:O7)</f>
        <v>3187</v>
      </c>
      <c r="P8" s="345">
        <f>SUM(P6:P7)</f>
        <v>360122.94999999984</v>
      </c>
    </row>
    <row r="9" spans="1:16" s="14" customFormat="1" ht="90" customHeight="1">
      <c r="A9" s="737" t="s">
        <v>465</v>
      </c>
      <c r="B9" s="247" t="s">
        <v>299</v>
      </c>
      <c r="C9" s="334">
        <v>5</v>
      </c>
      <c r="D9" s="340">
        <v>1737.3000000000002</v>
      </c>
      <c r="E9" s="284">
        <v>41</v>
      </c>
      <c r="F9" s="340">
        <v>20331.170000000002</v>
      </c>
      <c r="G9" s="284">
        <v>44</v>
      </c>
      <c r="H9" s="340">
        <v>80869.44</v>
      </c>
      <c r="I9" s="284">
        <v>0</v>
      </c>
      <c r="J9" s="340">
        <v>0</v>
      </c>
      <c r="K9" s="284">
        <v>0</v>
      </c>
      <c r="L9" s="340">
        <v>0</v>
      </c>
      <c r="M9" s="284">
        <v>1</v>
      </c>
      <c r="N9" s="346">
        <v>319.22</v>
      </c>
      <c r="O9" s="352">
        <f>SUM(C9,E9,G9,I9,K9,M9)</f>
        <v>91</v>
      </c>
      <c r="P9" s="346">
        <f>SUM(D9,F9,H9,J9,L9,N9)</f>
        <v>103257.13</v>
      </c>
    </row>
    <row r="10" spans="1:16" s="14" customFormat="1" ht="90" customHeight="1">
      <c r="A10" s="738"/>
      <c r="B10" s="470" t="s">
        <v>297</v>
      </c>
      <c r="C10" s="333">
        <v>0</v>
      </c>
      <c r="D10" s="339">
        <v>0</v>
      </c>
      <c r="E10" s="283">
        <v>0</v>
      </c>
      <c r="F10" s="339">
        <v>0</v>
      </c>
      <c r="G10" s="283">
        <v>0</v>
      </c>
      <c r="H10" s="339">
        <v>0</v>
      </c>
      <c r="I10" s="283">
        <v>0</v>
      </c>
      <c r="J10" s="339">
        <v>0</v>
      </c>
      <c r="K10" s="283">
        <v>0</v>
      </c>
      <c r="L10" s="339">
        <v>0</v>
      </c>
      <c r="M10" s="283">
        <v>0</v>
      </c>
      <c r="N10" s="345">
        <v>0</v>
      </c>
      <c r="O10" s="351">
        <f>SUM(C10,E10,G10,I10,K10,M10)</f>
        <v>0</v>
      </c>
      <c r="P10" s="346">
        <f>SUM(D10,F10,H10,J10,L10,N10)</f>
        <v>0</v>
      </c>
    </row>
    <row r="11" spans="1:16" s="14" customFormat="1" ht="90" customHeight="1">
      <c r="A11" s="739"/>
      <c r="B11" s="245" t="s">
        <v>272</v>
      </c>
      <c r="C11" s="333">
        <f aca="true" t="shared" si="1" ref="C11:N11">SUM(C9:C10)</f>
        <v>5</v>
      </c>
      <c r="D11" s="339">
        <f t="shared" si="1"/>
        <v>1737.3000000000002</v>
      </c>
      <c r="E11" s="333">
        <f t="shared" si="1"/>
        <v>41</v>
      </c>
      <c r="F11" s="339">
        <f t="shared" si="1"/>
        <v>20331.170000000002</v>
      </c>
      <c r="G11" s="333">
        <f t="shared" si="1"/>
        <v>44</v>
      </c>
      <c r="H11" s="339">
        <f t="shared" si="1"/>
        <v>80869.44</v>
      </c>
      <c r="I11" s="333">
        <f t="shared" si="1"/>
        <v>0</v>
      </c>
      <c r="J11" s="339">
        <f t="shared" si="1"/>
        <v>0</v>
      </c>
      <c r="K11" s="450">
        <f>SUM(K9:K10)</f>
        <v>0</v>
      </c>
      <c r="L11" s="339">
        <f>SUM(L9:L10)</f>
        <v>0</v>
      </c>
      <c r="M11" s="333">
        <f t="shared" si="1"/>
        <v>1</v>
      </c>
      <c r="N11" s="345">
        <f t="shared" si="1"/>
        <v>319.22</v>
      </c>
      <c r="O11" s="351">
        <f>SUM(O9:O10)</f>
        <v>91</v>
      </c>
      <c r="P11" s="345">
        <f>SUM(P9:P10)</f>
        <v>103257.13</v>
      </c>
    </row>
    <row r="12" spans="1:16" s="14" customFormat="1" ht="90" customHeight="1">
      <c r="A12" s="737" t="s">
        <v>466</v>
      </c>
      <c r="B12" s="247" t="s">
        <v>299</v>
      </c>
      <c r="C12" s="334">
        <v>29</v>
      </c>
      <c r="D12" s="340">
        <v>5355.120000000001</v>
      </c>
      <c r="E12" s="284">
        <v>1</v>
      </c>
      <c r="F12" s="340">
        <v>183.24</v>
      </c>
      <c r="G12" s="284">
        <v>0</v>
      </c>
      <c r="H12" s="340">
        <v>0</v>
      </c>
      <c r="I12" s="284">
        <v>0</v>
      </c>
      <c r="J12" s="340">
        <v>0</v>
      </c>
      <c r="K12" s="284">
        <v>0</v>
      </c>
      <c r="L12" s="340">
        <v>0</v>
      </c>
      <c r="M12" s="284">
        <v>1</v>
      </c>
      <c r="N12" s="346">
        <v>219.84</v>
      </c>
      <c r="O12" s="352">
        <f>SUM(C12,E12,G12,I12,K12,M12)</f>
        <v>31</v>
      </c>
      <c r="P12" s="346">
        <f>SUM(D12,F12,H12,J12,L12,N12)</f>
        <v>5758.200000000001</v>
      </c>
    </row>
    <row r="13" spans="1:16" s="14" customFormat="1" ht="90" customHeight="1">
      <c r="A13" s="738"/>
      <c r="B13" s="470" t="s">
        <v>297</v>
      </c>
      <c r="C13" s="333">
        <v>7</v>
      </c>
      <c r="D13" s="339">
        <v>448.28</v>
      </c>
      <c r="E13" s="283">
        <v>2</v>
      </c>
      <c r="F13" s="339">
        <v>97.03999999999999</v>
      </c>
      <c r="G13" s="283">
        <v>0</v>
      </c>
      <c r="H13" s="339">
        <v>0</v>
      </c>
      <c r="I13" s="283">
        <v>0</v>
      </c>
      <c r="J13" s="339">
        <v>0</v>
      </c>
      <c r="K13" s="283">
        <v>0</v>
      </c>
      <c r="L13" s="339">
        <v>0</v>
      </c>
      <c r="M13" s="283">
        <v>0</v>
      </c>
      <c r="N13" s="345">
        <v>0</v>
      </c>
      <c r="O13" s="352">
        <f>SUM(C13,E13,G13,I13,K13,M13)</f>
        <v>9</v>
      </c>
      <c r="P13" s="345">
        <f>SUM(D13,F13,H13,J13,L13,N13)</f>
        <v>545.3199999999999</v>
      </c>
    </row>
    <row r="14" spans="1:16" s="14" customFormat="1" ht="90" customHeight="1">
      <c r="A14" s="739"/>
      <c r="B14" s="245" t="s">
        <v>272</v>
      </c>
      <c r="C14" s="333">
        <f aca="true" t="shared" si="2" ref="C14:N14">SUM(C12:C13)</f>
        <v>36</v>
      </c>
      <c r="D14" s="339">
        <f t="shared" si="2"/>
        <v>5803.400000000001</v>
      </c>
      <c r="E14" s="333">
        <f t="shared" si="2"/>
        <v>3</v>
      </c>
      <c r="F14" s="339">
        <f t="shared" si="2"/>
        <v>280.28</v>
      </c>
      <c r="G14" s="333">
        <f t="shared" si="2"/>
        <v>0</v>
      </c>
      <c r="H14" s="339">
        <f t="shared" si="2"/>
        <v>0</v>
      </c>
      <c r="I14" s="333">
        <f t="shared" si="2"/>
        <v>0</v>
      </c>
      <c r="J14" s="339">
        <f t="shared" si="2"/>
        <v>0</v>
      </c>
      <c r="K14" s="450">
        <f>SUM(K12:K13)</f>
        <v>0</v>
      </c>
      <c r="L14" s="339">
        <f>SUM(L12:L13)</f>
        <v>0</v>
      </c>
      <c r="M14" s="333">
        <f t="shared" si="2"/>
        <v>1</v>
      </c>
      <c r="N14" s="345">
        <f t="shared" si="2"/>
        <v>219.84</v>
      </c>
      <c r="O14" s="351">
        <f>SUM(O12:O13)</f>
        <v>40</v>
      </c>
      <c r="P14" s="345">
        <f>SUM(P12:P13)</f>
        <v>6303.52</v>
      </c>
    </row>
    <row r="15" spans="1:16" s="14" customFormat="1" ht="90" customHeight="1">
      <c r="A15" s="737" t="s">
        <v>467</v>
      </c>
      <c r="B15" s="245" t="s">
        <v>299</v>
      </c>
      <c r="C15" s="333">
        <v>157</v>
      </c>
      <c r="D15" s="339">
        <v>32477.140000000014</v>
      </c>
      <c r="E15" s="283">
        <v>180</v>
      </c>
      <c r="F15" s="339">
        <v>176945.12999999998</v>
      </c>
      <c r="G15" s="283">
        <v>3</v>
      </c>
      <c r="H15" s="339">
        <v>5234.5199999999995</v>
      </c>
      <c r="I15" s="283">
        <v>0</v>
      </c>
      <c r="J15" s="339">
        <v>0</v>
      </c>
      <c r="K15" s="283">
        <v>0</v>
      </c>
      <c r="L15" s="339">
        <v>0</v>
      </c>
      <c r="M15" s="283">
        <v>6</v>
      </c>
      <c r="N15" s="345">
        <v>434.75</v>
      </c>
      <c r="O15" s="352">
        <f>SUM(C15,E15,G15,I15,K15,M15)</f>
        <v>346</v>
      </c>
      <c r="P15" s="345">
        <f>SUM(D15,F15,H15,J15,L15,N15)</f>
        <v>215091.53999999998</v>
      </c>
    </row>
    <row r="16" spans="1:16" s="14" customFormat="1" ht="90" customHeight="1">
      <c r="A16" s="738"/>
      <c r="B16" s="470" t="s">
        <v>297</v>
      </c>
      <c r="C16" s="333">
        <v>27</v>
      </c>
      <c r="D16" s="339">
        <v>3291.4699999999993</v>
      </c>
      <c r="E16" s="283">
        <v>94</v>
      </c>
      <c r="F16" s="339">
        <v>135365.27999999997</v>
      </c>
      <c r="G16" s="283">
        <v>5</v>
      </c>
      <c r="H16" s="339">
        <v>15053.86</v>
      </c>
      <c r="I16" s="283">
        <v>2</v>
      </c>
      <c r="J16" s="339">
        <v>2826.2599999999998</v>
      </c>
      <c r="K16" s="283">
        <v>0</v>
      </c>
      <c r="L16" s="339">
        <v>0</v>
      </c>
      <c r="M16" s="283">
        <v>8</v>
      </c>
      <c r="N16" s="345">
        <v>387.03</v>
      </c>
      <c r="O16" s="352">
        <f>SUM(C16,E16,G16,I16,K16,M16)</f>
        <v>136</v>
      </c>
      <c r="P16" s="345">
        <f>SUM(D16,F16,H16,J16,L16,N16)</f>
        <v>156923.9</v>
      </c>
    </row>
    <row r="17" spans="1:16" s="14" customFormat="1" ht="90" customHeight="1" thickBot="1">
      <c r="A17" s="740"/>
      <c r="B17" s="249" t="s">
        <v>272</v>
      </c>
      <c r="C17" s="335">
        <f aca="true" t="shared" si="3" ref="C17:N17">SUM(C15:C16)</f>
        <v>184</v>
      </c>
      <c r="D17" s="341">
        <f t="shared" si="3"/>
        <v>35768.610000000015</v>
      </c>
      <c r="E17" s="335">
        <f t="shared" si="3"/>
        <v>274</v>
      </c>
      <c r="F17" s="341">
        <f t="shared" si="3"/>
        <v>312310.4099999999</v>
      </c>
      <c r="G17" s="335">
        <f t="shared" si="3"/>
        <v>8</v>
      </c>
      <c r="H17" s="341">
        <f t="shared" si="3"/>
        <v>20288.38</v>
      </c>
      <c r="I17" s="335">
        <f t="shared" si="3"/>
        <v>2</v>
      </c>
      <c r="J17" s="341">
        <f t="shared" si="3"/>
        <v>2826.2599999999998</v>
      </c>
      <c r="K17" s="451">
        <f>SUM(K15:K16)</f>
        <v>0</v>
      </c>
      <c r="L17" s="341">
        <f>SUM(L15:L16)</f>
        <v>0</v>
      </c>
      <c r="M17" s="335">
        <f t="shared" si="3"/>
        <v>14</v>
      </c>
      <c r="N17" s="347">
        <f t="shared" si="3"/>
        <v>821.78</v>
      </c>
      <c r="O17" s="351">
        <f>SUM(O15:O16)</f>
        <v>482</v>
      </c>
      <c r="P17" s="347">
        <f>SUM(P15:P16)</f>
        <v>372015.43999999994</v>
      </c>
    </row>
    <row r="18" spans="1:16" s="14" customFormat="1" ht="90" customHeight="1">
      <c r="A18" s="250"/>
      <c r="B18" s="244" t="s">
        <v>299</v>
      </c>
      <c r="C18" s="332">
        <f>SUM(C6,C9,C12,C15)</f>
        <v>2751</v>
      </c>
      <c r="D18" s="338">
        <f aca="true" t="shared" si="4" ref="D18:N19">SUM(D6,D9,D12,D15)</f>
        <v>329724.07999999984</v>
      </c>
      <c r="E18" s="282">
        <f t="shared" si="4"/>
        <v>555</v>
      </c>
      <c r="F18" s="338">
        <f t="shared" si="4"/>
        <v>239414.74999999994</v>
      </c>
      <c r="G18" s="282">
        <f t="shared" si="4"/>
        <v>58</v>
      </c>
      <c r="H18" s="338">
        <f t="shared" si="4"/>
        <v>87583.95000000001</v>
      </c>
      <c r="I18" s="282">
        <f t="shared" si="4"/>
        <v>0</v>
      </c>
      <c r="J18" s="338">
        <f t="shared" si="4"/>
        <v>0</v>
      </c>
      <c r="K18" s="452">
        <f t="shared" si="4"/>
        <v>0</v>
      </c>
      <c r="L18" s="338">
        <f t="shared" si="4"/>
        <v>0</v>
      </c>
      <c r="M18" s="332">
        <f t="shared" si="4"/>
        <v>23</v>
      </c>
      <c r="N18" s="344">
        <f t="shared" si="4"/>
        <v>2816.15</v>
      </c>
      <c r="O18" s="350">
        <f>SUM(C18,E18,G18,I18,K18,M18)</f>
        <v>3387</v>
      </c>
      <c r="P18" s="344">
        <f>SUM(D18,F18,H18,J18,L18,N18)</f>
        <v>659538.9299999998</v>
      </c>
    </row>
    <row r="19" spans="1:16" s="14" customFormat="1" ht="90" customHeight="1">
      <c r="A19" s="248" t="s">
        <v>272</v>
      </c>
      <c r="B19" s="470" t="s">
        <v>297</v>
      </c>
      <c r="C19" s="333">
        <f>SUM(C7,C10,C13,C16)</f>
        <v>219</v>
      </c>
      <c r="D19" s="339">
        <f t="shared" si="4"/>
        <v>22254.509999999995</v>
      </c>
      <c r="E19" s="283">
        <f t="shared" si="4"/>
        <v>169</v>
      </c>
      <c r="F19" s="339">
        <f t="shared" si="4"/>
        <v>141367.75999999998</v>
      </c>
      <c r="G19" s="283">
        <f t="shared" si="4"/>
        <v>5</v>
      </c>
      <c r="H19" s="339">
        <f t="shared" si="4"/>
        <v>15053.86</v>
      </c>
      <c r="I19" s="283">
        <f t="shared" si="4"/>
        <v>2</v>
      </c>
      <c r="J19" s="339">
        <f t="shared" si="4"/>
        <v>2826.2599999999998</v>
      </c>
      <c r="K19" s="450">
        <f t="shared" si="4"/>
        <v>0</v>
      </c>
      <c r="L19" s="339">
        <f t="shared" si="4"/>
        <v>0</v>
      </c>
      <c r="M19" s="333">
        <f t="shared" si="4"/>
        <v>18</v>
      </c>
      <c r="N19" s="345">
        <f t="shared" si="4"/>
        <v>657.72</v>
      </c>
      <c r="O19" s="351">
        <f>SUM(C19,E19,G19,I19,K19,M19)</f>
        <v>413</v>
      </c>
      <c r="P19" s="345">
        <f>SUM(D19,F19,H19,J19,L19,N19)</f>
        <v>182160.10999999996</v>
      </c>
    </row>
    <row r="20" spans="1:16" s="14" customFormat="1" ht="90" customHeight="1" thickBot="1">
      <c r="A20" s="251"/>
      <c r="B20" s="252" t="s">
        <v>272</v>
      </c>
      <c r="C20" s="336">
        <f>SUM(C18:C19)</f>
        <v>2970</v>
      </c>
      <c r="D20" s="342">
        <f aca="true" t="shared" si="5" ref="D20:P20">SUM(D18:D19)</f>
        <v>351978.58999999985</v>
      </c>
      <c r="E20" s="285">
        <f t="shared" si="5"/>
        <v>724</v>
      </c>
      <c r="F20" s="342">
        <f t="shared" si="5"/>
        <v>380782.5099999999</v>
      </c>
      <c r="G20" s="285">
        <f t="shared" si="5"/>
        <v>63</v>
      </c>
      <c r="H20" s="342">
        <f t="shared" si="5"/>
        <v>102637.81000000001</v>
      </c>
      <c r="I20" s="285">
        <f t="shared" si="5"/>
        <v>2</v>
      </c>
      <c r="J20" s="342">
        <f t="shared" si="5"/>
        <v>2826.2599999999998</v>
      </c>
      <c r="K20" s="453">
        <f>SUM(K18:K19)</f>
        <v>0</v>
      </c>
      <c r="L20" s="342">
        <f>SUM(L18:L19)</f>
        <v>0</v>
      </c>
      <c r="M20" s="336">
        <f t="shared" si="5"/>
        <v>41</v>
      </c>
      <c r="N20" s="348">
        <f t="shared" si="5"/>
        <v>3473.87</v>
      </c>
      <c r="O20" s="353">
        <f t="shared" si="5"/>
        <v>3800</v>
      </c>
      <c r="P20" s="397">
        <f t="shared" si="5"/>
        <v>841699.0399999998</v>
      </c>
    </row>
    <row r="21" ht="40.5" customHeight="1">
      <c r="A21" s="286" t="s">
        <v>475</v>
      </c>
    </row>
    <row r="22" ht="40.5" customHeight="1">
      <c r="A22" s="449" t="s">
        <v>519</v>
      </c>
    </row>
    <row r="23" ht="40.5" customHeight="1">
      <c r="A23" s="449"/>
    </row>
    <row r="30" ht="13.5">
      <c r="A30" s="149"/>
    </row>
  </sheetData>
  <sheetProtection/>
  <mergeCells count="18">
    <mergeCell ref="A12:A14"/>
    <mergeCell ref="A15:A17"/>
    <mergeCell ref="C3:D4"/>
    <mergeCell ref="A6:A8"/>
    <mergeCell ref="B3:B5"/>
    <mergeCell ref="A9:A11"/>
    <mergeCell ref="A1:J1"/>
    <mergeCell ref="G3:H3"/>
    <mergeCell ref="G4:H4"/>
    <mergeCell ref="I3:J3"/>
    <mergeCell ref="I4:J4"/>
    <mergeCell ref="E3:F4"/>
    <mergeCell ref="K3:L3"/>
    <mergeCell ref="K4:L4"/>
    <mergeCell ref="O1:P1"/>
    <mergeCell ref="M3:N4"/>
    <mergeCell ref="O3:P4"/>
    <mergeCell ref="M2:P2"/>
  </mergeCells>
  <printOptions horizontalCentered="1" verticalCentered="1"/>
  <pageMargins left="0.5511811023622047" right="0.4724409448818898" top="0.984251968503937" bottom="0.984251968503937" header="0.5118110236220472" footer="0.31496062992125984"/>
  <pageSetup horizontalDpi="300" verticalDpi="300" orientation="portrait" paperSize="9" scale="38" r:id="rId2"/>
  <headerFooter alignWithMargins="0">
    <oddFooter>&amp;C&amp;20- 9 -</oddFooter>
  </headerFooter>
  <drawing r:id="rId1"/>
</worksheet>
</file>

<file path=xl/worksheets/sheet12.xml><?xml version="1.0" encoding="utf-8"?>
<worksheet xmlns="http://schemas.openxmlformats.org/spreadsheetml/2006/main" xmlns:r="http://schemas.openxmlformats.org/officeDocument/2006/relationships">
  <sheetPr>
    <tabColor theme="9" tint="0.5999900102615356"/>
  </sheetPr>
  <dimension ref="A1:G19"/>
  <sheetViews>
    <sheetView view="pageBreakPreview" zoomScale="75" zoomScaleNormal="75" zoomScaleSheetLayoutView="75" zoomScalePageLayoutView="0" workbookViewId="0" topLeftCell="A1">
      <selection activeCell="G3" sqref="G3"/>
    </sheetView>
  </sheetViews>
  <sheetFormatPr defaultColWidth="9.00390625" defaultRowHeight="13.5"/>
  <cols>
    <col min="1" max="1" width="7.50390625" style="0" bestFit="1" customWidth="1"/>
    <col min="2" max="2" width="13.125" style="0" customWidth="1"/>
    <col min="3" max="6" width="15.875" style="0" customWidth="1"/>
    <col min="7" max="7" width="15.875" style="116" customWidth="1"/>
  </cols>
  <sheetData>
    <row r="1" spans="1:7" s="12" customFormat="1" ht="39.75" customHeight="1" thickBot="1">
      <c r="A1" s="745" t="s">
        <v>585</v>
      </c>
      <c r="B1" s="674"/>
      <c r="C1" s="674"/>
      <c r="D1" s="674"/>
      <c r="E1" s="674"/>
      <c r="G1" s="288" t="s">
        <v>419</v>
      </c>
    </row>
    <row r="2" spans="1:7" ht="48" customHeight="1" thickBot="1">
      <c r="A2" s="68" t="s">
        <v>18</v>
      </c>
      <c r="B2" s="69" t="s">
        <v>274</v>
      </c>
      <c r="C2" s="156" t="s">
        <v>551</v>
      </c>
      <c r="D2" s="56" t="s">
        <v>38</v>
      </c>
      <c r="E2" s="143" t="s">
        <v>39</v>
      </c>
      <c r="F2" s="156" t="s">
        <v>598</v>
      </c>
      <c r="G2" s="409" t="s">
        <v>499</v>
      </c>
    </row>
    <row r="3" spans="1:7" ht="48" customHeight="1">
      <c r="A3" s="753" t="s">
        <v>470</v>
      </c>
      <c r="B3" s="66" t="s">
        <v>294</v>
      </c>
      <c r="C3" s="157">
        <v>3769</v>
      </c>
      <c r="D3" s="71">
        <v>3898</v>
      </c>
      <c r="E3" s="144">
        <v>3393</v>
      </c>
      <c r="F3" s="157">
        <v>3436</v>
      </c>
      <c r="G3" s="410">
        <v>3187</v>
      </c>
    </row>
    <row r="4" spans="1:7" ht="48" customHeight="1">
      <c r="A4" s="754"/>
      <c r="B4" s="47" t="s">
        <v>295</v>
      </c>
      <c r="C4" s="133">
        <v>85</v>
      </c>
      <c r="D4" s="72">
        <v>78</v>
      </c>
      <c r="E4" s="145">
        <v>82</v>
      </c>
      <c r="F4" s="133">
        <v>76</v>
      </c>
      <c r="G4" s="411">
        <v>91</v>
      </c>
    </row>
    <row r="5" spans="1:7" ht="48" customHeight="1">
      <c r="A5" s="746" t="s">
        <v>19</v>
      </c>
      <c r="B5" s="747"/>
      <c r="C5" s="133">
        <v>52</v>
      </c>
      <c r="D5" s="72">
        <v>55</v>
      </c>
      <c r="E5" s="145">
        <v>37</v>
      </c>
      <c r="F5" s="133">
        <v>36</v>
      </c>
      <c r="G5" s="411">
        <v>40</v>
      </c>
    </row>
    <row r="6" spans="1:7" ht="48" customHeight="1">
      <c r="A6" s="750" t="s">
        <v>417</v>
      </c>
      <c r="B6" s="47" t="s">
        <v>20</v>
      </c>
      <c r="C6" s="133">
        <v>66</v>
      </c>
      <c r="D6" s="72">
        <v>56</v>
      </c>
      <c r="E6" s="145">
        <v>45</v>
      </c>
      <c r="F6" s="133">
        <v>56</v>
      </c>
      <c r="G6" s="411">
        <v>52</v>
      </c>
    </row>
    <row r="7" spans="1:7" ht="48" customHeight="1">
      <c r="A7" s="751"/>
      <c r="B7" s="47" t="s">
        <v>21</v>
      </c>
      <c r="C7" s="133">
        <v>87</v>
      </c>
      <c r="D7" s="72">
        <v>82</v>
      </c>
      <c r="E7" s="145">
        <v>74</v>
      </c>
      <c r="F7" s="133">
        <v>76</v>
      </c>
      <c r="G7" s="411">
        <v>58</v>
      </c>
    </row>
    <row r="8" spans="1:7" ht="48" customHeight="1">
      <c r="A8" s="751"/>
      <c r="B8" s="47" t="s">
        <v>22</v>
      </c>
      <c r="C8" s="133">
        <v>88</v>
      </c>
      <c r="D8" s="72">
        <v>81</v>
      </c>
      <c r="E8" s="145">
        <v>70</v>
      </c>
      <c r="F8" s="133">
        <v>67</v>
      </c>
      <c r="G8" s="411">
        <v>75</v>
      </c>
    </row>
    <row r="9" spans="1:7" ht="48" customHeight="1">
      <c r="A9" s="751"/>
      <c r="B9" s="47" t="s">
        <v>23</v>
      </c>
      <c r="C9" s="133">
        <v>22</v>
      </c>
      <c r="D9" s="72">
        <v>30</v>
      </c>
      <c r="E9" s="145">
        <v>16</v>
      </c>
      <c r="F9" s="133">
        <v>21</v>
      </c>
      <c r="G9" s="411">
        <v>20</v>
      </c>
    </row>
    <row r="10" spans="1:7" ht="48" customHeight="1">
      <c r="A10" s="751"/>
      <c r="B10" s="47" t="s">
        <v>24</v>
      </c>
      <c r="C10" s="133">
        <v>6</v>
      </c>
      <c r="D10" s="72">
        <v>7</v>
      </c>
      <c r="E10" s="145">
        <v>5</v>
      </c>
      <c r="F10" s="133">
        <v>7</v>
      </c>
      <c r="G10" s="411">
        <v>5</v>
      </c>
    </row>
    <row r="11" spans="1:7" ht="48" customHeight="1">
      <c r="A11" s="751"/>
      <c r="B11" s="47" t="s">
        <v>25</v>
      </c>
      <c r="C11" s="133">
        <v>10</v>
      </c>
      <c r="D11" s="72">
        <v>6</v>
      </c>
      <c r="E11" s="145">
        <v>4</v>
      </c>
      <c r="F11" s="133">
        <v>9</v>
      </c>
      <c r="G11" s="411">
        <v>2</v>
      </c>
    </row>
    <row r="12" spans="1:7" ht="48" customHeight="1">
      <c r="A12" s="751"/>
      <c r="B12" s="73" t="s">
        <v>26</v>
      </c>
      <c r="C12" s="133">
        <v>4</v>
      </c>
      <c r="D12" s="72">
        <v>1</v>
      </c>
      <c r="E12" s="145">
        <v>5</v>
      </c>
      <c r="F12" s="133">
        <v>0</v>
      </c>
      <c r="G12" s="411">
        <v>1</v>
      </c>
    </row>
    <row r="13" spans="1:7" ht="48" customHeight="1">
      <c r="A13" s="751"/>
      <c r="B13" s="47" t="s">
        <v>27</v>
      </c>
      <c r="C13" s="133">
        <v>8</v>
      </c>
      <c r="D13" s="72">
        <v>14</v>
      </c>
      <c r="E13" s="145">
        <v>13</v>
      </c>
      <c r="F13" s="133">
        <v>7</v>
      </c>
      <c r="G13" s="411">
        <v>7</v>
      </c>
    </row>
    <row r="14" spans="1:7" ht="48" customHeight="1">
      <c r="A14" s="751"/>
      <c r="B14" s="47" t="s">
        <v>28</v>
      </c>
      <c r="C14" s="133">
        <v>64</v>
      </c>
      <c r="D14" s="72">
        <v>57</v>
      </c>
      <c r="E14" s="145">
        <v>56</v>
      </c>
      <c r="F14" s="133">
        <v>58</v>
      </c>
      <c r="G14" s="411">
        <v>45</v>
      </c>
    </row>
    <row r="15" spans="1:7" ht="48" customHeight="1">
      <c r="A15" s="751"/>
      <c r="B15" s="47" t="s">
        <v>29</v>
      </c>
      <c r="C15" s="133">
        <v>13</v>
      </c>
      <c r="D15" s="72">
        <v>16</v>
      </c>
      <c r="E15" s="145">
        <v>8</v>
      </c>
      <c r="F15" s="133">
        <v>18</v>
      </c>
      <c r="G15" s="411">
        <v>11</v>
      </c>
    </row>
    <row r="16" spans="1:7" ht="48" customHeight="1">
      <c r="A16" s="751"/>
      <c r="B16" s="47" t="s">
        <v>297</v>
      </c>
      <c r="C16" s="133">
        <v>66</v>
      </c>
      <c r="D16" s="72">
        <v>37</v>
      </c>
      <c r="E16" s="145">
        <v>40</v>
      </c>
      <c r="F16" s="133">
        <v>45</v>
      </c>
      <c r="G16" s="411">
        <v>206</v>
      </c>
    </row>
    <row r="17" spans="1:7" ht="48" customHeight="1" thickBot="1">
      <c r="A17" s="752"/>
      <c r="B17" s="67" t="s">
        <v>30</v>
      </c>
      <c r="C17" s="200">
        <f>SUM(C6:C16)</f>
        <v>434</v>
      </c>
      <c r="D17" s="134">
        <f>SUM(D6:D16)</f>
        <v>387</v>
      </c>
      <c r="E17" s="171">
        <f>SUM(E6:E16)</f>
        <v>336</v>
      </c>
      <c r="F17" s="200">
        <f>SUM(F6:F16)</f>
        <v>364</v>
      </c>
      <c r="G17" s="412">
        <f>SUM(G6:G16)</f>
        <v>482</v>
      </c>
    </row>
    <row r="18" spans="1:7" ht="48" customHeight="1" thickBot="1">
      <c r="A18" s="748" t="s">
        <v>298</v>
      </c>
      <c r="B18" s="749"/>
      <c r="C18" s="253">
        <f>SUM(C3:C5,C17)</f>
        <v>4340</v>
      </c>
      <c r="D18" s="75">
        <f>SUM(D3:D5,D17)</f>
        <v>4418</v>
      </c>
      <c r="E18" s="172">
        <f>SUM(E3:E5,E17)</f>
        <v>3848</v>
      </c>
      <c r="F18" s="253">
        <f>SUM(F3:F5,F17)</f>
        <v>3912</v>
      </c>
      <c r="G18" s="413">
        <f>SUM(G3:G5,G17)</f>
        <v>3800</v>
      </c>
    </row>
    <row r="19" ht="13.5">
      <c r="A19" s="454" t="s">
        <v>476</v>
      </c>
    </row>
  </sheetData>
  <sheetProtection/>
  <mergeCells count="5">
    <mergeCell ref="A1:E1"/>
    <mergeCell ref="A5:B5"/>
    <mergeCell ref="A18:B18"/>
    <mergeCell ref="A6:A17"/>
    <mergeCell ref="A3:A4"/>
  </mergeCells>
  <printOptions horizontalCentered="1"/>
  <pageMargins left="0.7874015748031497" right="0.7874015748031497" top="0.984251968503937" bottom="0.984251968503937" header="0.5118110236220472" footer="0.31496062992125984"/>
  <pageSetup horizontalDpi="300" verticalDpi="300" orientation="portrait" paperSize="9" scale="86" r:id="rId2"/>
  <headerFooter alignWithMargins="0">
    <oddFooter>&amp;C- 10 -</oddFooter>
  </headerFooter>
  <drawing r:id="rId1"/>
</worksheet>
</file>

<file path=xl/worksheets/sheet13.xml><?xml version="1.0" encoding="utf-8"?>
<worksheet xmlns="http://schemas.openxmlformats.org/spreadsheetml/2006/main" xmlns:r="http://schemas.openxmlformats.org/officeDocument/2006/relationships">
  <sheetPr>
    <tabColor theme="9" tint="0.5999900102615356"/>
  </sheetPr>
  <dimension ref="A1:F30"/>
  <sheetViews>
    <sheetView view="pageBreakPreview" zoomScale="75" zoomScaleNormal="75" zoomScaleSheetLayoutView="75" zoomScalePageLayoutView="0" workbookViewId="0" topLeftCell="A1">
      <selection activeCell="F4" sqref="F4"/>
    </sheetView>
  </sheetViews>
  <sheetFormatPr defaultColWidth="9.00390625" defaultRowHeight="13.5"/>
  <cols>
    <col min="1" max="1" width="10.625" style="0" customWidth="1"/>
    <col min="2" max="5" width="17.625" style="0" customWidth="1"/>
    <col min="6" max="6" width="17.625" style="116" customWidth="1"/>
  </cols>
  <sheetData>
    <row r="1" spans="1:6" s="26" customFormat="1" ht="24.75" customHeight="1" thickBot="1">
      <c r="A1" s="122" t="s">
        <v>586</v>
      </c>
      <c r="B1" s="600"/>
      <c r="F1" s="288" t="s">
        <v>419</v>
      </c>
    </row>
    <row r="2" spans="1:6" s="14" customFormat="1" ht="30" customHeight="1">
      <c r="A2" s="599" t="s">
        <v>274</v>
      </c>
      <c r="B2" s="760" t="s">
        <v>551</v>
      </c>
      <c r="C2" s="758" t="s">
        <v>38</v>
      </c>
      <c r="D2" s="758" t="s">
        <v>39</v>
      </c>
      <c r="E2" s="763" t="s">
        <v>598</v>
      </c>
      <c r="F2" s="756" t="s">
        <v>499</v>
      </c>
    </row>
    <row r="3" spans="1:6" s="14" customFormat="1" ht="30" customHeight="1" thickBot="1">
      <c r="A3" s="82" t="s">
        <v>31</v>
      </c>
      <c r="B3" s="761"/>
      <c r="C3" s="762"/>
      <c r="D3" s="759"/>
      <c r="E3" s="764"/>
      <c r="F3" s="757"/>
    </row>
    <row r="4" spans="1:6" s="14" customFormat="1" ht="30" customHeight="1">
      <c r="A4" s="765" t="s">
        <v>499</v>
      </c>
      <c r="B4" s="161">
        <v>3</v>
      </c>
      <c r="C4" s="161">
        <v>1</v>
      </c>
      <c r="D4" s="161">
        <v>1</v>
      </c>
      <c r="E4" s="161">
        <v>2</v>
      </c>
      <c r="F4" s="188">
        <v>4</v>
      </c>
    </row>
    <row r="5" spans="1:6" s="14" customFormat="1" ht="30" customHeight="1">
      <c r="A5" s="718"/>
      <c r="B5" s="159">
        <v>325</v>
      </c>
      <c r="C5" s="159">
        <v>434</v>
      </c>
      <c r="D5" s="159">
        <v>293</v>
      </c>
      <c r="E5" s="159">
        <v>362</v>
      </c>
      <c r="F5" s="186">
        <v>306</v>
      </c>
    </row>
    <row r="6" spans="1:6" s="14" customFormat="1" ht="30" customHeight="1">
      <c r="A6" s="755" t="s">
        <v>498</v>
      </c>
      <c r="B6" s="160">
        <v>2</v>
      </c>
      <c r="C6" s="160">
        <v>2</v>
      </c>
      <c r="D6" s="160">
        <v>2</v>
      </c>
      <c r="E6" s="160">
        <v>1</v>
      </c>
      <c r="F6" s="187">
        <v>0</v>
      </c>
    </row>
    <row r="7" spans="1:6" s="14" customFormat="1" ht="30" customHeight="1">
      <c r="A7" s="718"/>
      <c r="B7" s="159">
        <v>337</v>
      </c>
      <c r="C7" s="159">
        <v>385</v>
      </c>
      <c r="D7" s="159">
        <v>284</v>
      </c>
      <c r="E7" s="159">
        <v>276</v>
      </c>
      <c r="F7" s="186">
        <v>334</v>
      </c>
    </row>
    <row r="8" spans="1:6" s="14" customFormat="1" ht="30" customHeight="1">
      <c r="A8" s="755" t="s">
        <v>497</v>
      </c>
      <c r="B8" s="160">
        <v>0</v>
      </c>
      <c r="C8" s="160">
        <v>0</v>
      </c>
      <c r="D8" s="160">
        <v>4</v>
      </c>
      <c r="E8" s="160">
        <v>4</v>
      </c>
      <c r="F8" s="187">
        <v>3</v>
      </c>
    </row>
    <row r="9" spans="1:6" s="14" customFormat="1" ht="30" customHeight="1">
      <c r="A9" s="718"/>
      <c r="B9" s="159">
        <v>407</v>
      </c>
      <c r="C9" s="159">
        <v>354</v>
      </c>
      <c r="D9" s="159">
        <v>356</v>
      </c>
      <c r="E9" s="159">
        <v>364</v>
      </c>
      <c r="F9" s="186">
        <v>368</v>
      </c>
    </row>
    <row r="10" spans="1:6" s="14" customFormat="1" ht="30" customHeight="1">
      <c r="A10" s="755" t="s">
        <v>496</v>
      </c>
      <c r="B10" s="160">
        <v>2</v>
      </c>
      <c r="C10" s="160">
        <v>2</v>
      </c>
      <c r="D10" s="160">
        <v>4</v>
      </c>
      <c r="E10" s="160">
        <v>5</v>
      </c>
      <c r="F10" s="187">
        <v>2</v>
      </c>
    </row>
    <row r="11" spans="1:6" s="14" customFormat="1" ht="30" customHeight="1">
      <c r="A11" s="718"/>
      <c r="B11" s="161">
        <v>361</v>
      </c>
      <c r="C11" s="161">
        <v>411</v>
      </c>
      <c r="D11" s="161">
        <v>335</v>
      </c>
      <c r="E11" s="161">
        <v>317</v>
      </c>
      <c r="F11" s="188">
        <v>324</v>
      </c>
    </row>
    <row r="12" spans="1:6" s="14" customFormat="1" ht="30" customHeight="1">
      <c r="A12" s="755" t="s">
        <v>495</v>
      </c>
      <c r="B12" s="160">
        <v>1</v>
      </c>
      <c r="C12" s="160">
        <v>4</v>
      </c>
      <c r="D12" s="160">
        <v>5</v>
      </c>
      <c r="E12" s="160">
        <v>4</v>
      </c>
      <c r="F12" s="187">
        <v>0</v>
      </c>
    </row>
    <row r="13" spans="1:6" s="14" customFormat="1" ht="30" customHeight="1">
      <c r="A13" s="718"/>
      <c r="B13" s="159">
        <v>386</v>
      </c>
      <c r="C13" s="159">
        <v>386</v>
      </c>
      <c r="D13" s="159">
        <v>295</v>
      </c>
      <c r="E13" s="159">
        <v>345</v>
      </c>
      <c r="F13" s="186">
        <v>338</v>
      </c>
    </row>
    <row r="14" spans="1:6" s="14" customFormat="1" ht="30" customHeight="1">
      <c r="A14" s="755" t="s">
        <v>494</v>
      </c>
      <c r="B14" s="160">
        <v>3</v>
      </c>
      <c r="C14" s="160">
        <v>0</v>
      </c>
      <c r="D14" s="160">
        <v>6</v>
      </c>
      <c r="E14" s="160">
        <v>1</v>
      </c>
      <c r="F14" s="187">
        <v>2</v>
      </c>
    </row>
    <row r="15" spans="1:6" s="14" customFormat="1" ht="30" customHeight="1">
      <c r="A15" s="718"/>
      <c r="B15" s="159">
        <v>351</v>
      </c>
      <c r="C15" s="159">
        <v>355</v>
      </c>
      <c r="D15" s="159">
        <v>306</v>
      </c>
      <c r="E15" s="159">
        <v>316</v>
      </c>
      <c r="F15" s="186">
        <v>336</v>
      </c>
    </row>
    <row r="16" spans="1:6" s="14" customFormat="1" ht="30" customHeight="1">
      <c r="A16" s="755" t="s">
        <v>493</v>
      </c>
      <c r="B16" s="160">
        <v>1</v>
      </c>
      <c r="C16" s="160">
        <v>6</v>
      </c>
      <c r="D16" s="160">
        <v>4</v>
      </c>
      <c r="E16" s="160">
        <v>4</v>
      </c>
      <c r="F16" s="187">
        <v>3</v>
      </c>
    </row>
    <row r="17" spans="1:6" s="14" customFormat="1" ht="30" customHeight="1">
      <c r="A17" s="718"/>
      <c r="B17" s="159">
        <v>411</v>
      </c>
      <c r="C17" s="159">
        <v>389</v>
      </c>
      <c r="D17" s="159">
        <v>352</v>
      </c>
      <c r="E17" s="159">
        <v>427</v>
      </c>
      <c r="F17" s="186">
        <v>284</v>
      </c>
    </row>
    <row r="18" spans="1:6" s="14" customFormat="1" ht="30" customHeight="1">
      <c r="A18" s="755" t="s">
        <v>492</v>
      </c>
      <c r="B18" s="160">
        <v>1</v>
      </c>
      <c r="C18" s="160">
        <v>3</v>
      </c>
      <c r="D18" s="160">
        <v>4</v>
      </c>
      <c r="E18" s="160">
        <v>2</v>
      </c>
      <c r="F18" s="187">
        <v>1</v>
      </c>
    </row>
    <row r="19" spans="1:6" s="14" customFormat="1" ht="30" customHeight="1">
      <c r="A19" s="718"/>
      <c r="B19" s="159">
        <v>376</v>
      </c>
      <c r="C19" s="159">
        <v>350</v>
      </c>
      <c r="D19" s="159">
        <v>288</v>
      </c>
      <c r="E19" s="159">
        <v>284</v>
      </c>
      <c r="F19" s="186">
        <v>287</v>
      </c>
    </row>
    <row r="20" spans="1:6" s="14" customFormat="1" ht="30" customHeight="1">
      <c r="A20" s="755" t="s">
        <v>491</v>
      </c>
      <c r="B20" s="160">
        <v>1</v>
      </c>
      <c r="C20" s="160">
        <v>6</v>
      </c>
      <c r="D20" s="160">
        <v>2</v>
      </c>
      <c r="E20" s="160">
        <v>3</v>
      </c>
      <c r="F20" s="187">
        <v>1</v>
      </c>
    </row>
    <row r="21" spans="1:6" s="14" customFormat="1" ht="30" customHeight="1">
      <c r="A21" s="718"/>
      <c r="B21" s="161">
        <v>413</v>
      </c>
      <c r="C21" s="161">
        <v>354</v>
      </c>
      <c r="D21" s="161">
        <v>387</v>
      </c>
      <c r="E21" s="161">
        <v>315</v>
      </c>
      <c r="F21" s="188">
        <v>352</v>
      </c>
    </row>
    <row r="22" spans="1:6" s="14" customFormat="1" ht="30" customHeight="1">
      <c r="A22" s="755" t="s">
        <v>490</v>
      </c>
      <c r="B22" s="160">
        <v>1</v>
      </c>
      <c r="C22" s="160">
        <v>4</v>
      </c>
      <c r="D22" s="160">
        <v>1</v>
      </c>
      <c r="E22" s="160">
        <v>2</v>
      </c>
      <c r="F22" s="187">
        <v>2</v>
      </c>
    </row>
    <row r="23" spans="1:6" s="14" customFormat="1" ht="30" customHeight="1">
      <c r="A23" s="718"/>
      <c r="B23" s="159">
        <v>253</v>
      </c>
      <c r="C23" s="159">
        <v>310</v>
      </c>
      <c r="D23" s="159">
        <v>291</v>
      </c>
      <c r="E23" s="159">
        <v>271</v>
      </c>
      <c r="F23" s="186">
        <v>262</v>
      </c>
    </row>
    <row r="24" spans="1:6" s="14" customFormat="1" ht="30" customHeight="1">
      <c r="A24" s="755" t="s">
        <v>489</v>
      </c>
      <c r="B24" s="160">
        <v>2</v>
      </c>
      <c r="C24" s="160">
        <v>1</v>
      </c>
      <c r="D24" s="160">
        <v>1</v>
      </c>
      <c r="E24" s="160">
        <v>0</v>
      </c>
      <c r="F24" s="187">
        <v>2</v>
      </c>
    </row>
    <row r="25" spans="1:6" s="14" customFormat="1" ht="30" customHeight="1">
      <c r="A25" s="718"/>
      <c r="B25" s="159">
        <v>297</v>
      </c>
      <c r="C25" s="159">
        <v>328</v>
      </c>
      <c r="D25" s="159">
        <v>285</v>
      </c>
      <c r="E25" s="159">
        <v>301</v>
      </c>
      <c r="F25" s="186">
        <v>308</v>
      </c>
    </row>
    <row r="26" spans="1:6" s="14" customFormat="1" ht="30" customHeight="1">
      <c r="A26" s="755" t="s">
        <v>488</v>
      </c>
      <c r="B26" s="160">
        <v>2</v>
      </c>
      <c r="C26" s="160">
        <v>3</v>
      </c>
      <c r="D26" s="160">
        <v>4</v>
      </c>
      <c r="E26" s="160">
        <v>3</v>
      </c>
      <c r="F26" s="187">
        <v>4</v>
      </c>
    </row>
    <row r="27" spans="1:6" s="14" customFormat="1" ht="30" customHeight="1" thickBot="1">
      <c r="A27" s="767"/>
      <c r="B27" s="162">
        <v>423</v>
      </c>
      <c r="C27" s="162">
        <v>362</v>
      </c>
      <c r="D27" s="162">
        <v>376</v>
      </c>
      <c r="E27" s="162">
        <v>334</v>
      </c>
      <c r="F27" s="189">
        <v>301</v>
      </c>
    </row>
    <row r="28" spans="1:6" s="14" customFormat="1" ht="30" customHeight="1">
      <c r="A28" s="716" t="s">
        <v>272</v>
      </c>
      <c r="B28" s="158">
        <f aca="true" t="shared" si="0" ref="B28:E29">SUM(B4,B6,B8,B10,B12,B14,B16,B18,B20,B22,B24,B26)</f>
        <v>19</v>
      </c>
      <c r="C28" s="158">
        <f t="shared" si="0"/>
        <v>32</v>
      </c>
      <c r="D28" s="158">
        <f t="shared" si="0"/>
        <v>38</v>
      </c>
      <c r="E28" s="158">
        <f t="shared" si="0"/>
        <v>31</v>
      </c>
      <c r="F28" s="185">
        <f>SUM(F4,F6,F8,F10,F12,F14,F16,F18,F20,F22,F24,F26)</f>
        <v>24</v>
      </c>
    </row>
    <row r="29" spans="1:6" s="14" customFormat="1" ht="30" customHeight="1" thickBot="1">
      <c r="A29" s="717"/>
      <c r="B29" s="162">
        <f t="shared" si="0"/>
        <v>4340</v>
      </c>
      <c r="C29" s="162">
        <f t="shared" si="0"/>
        <v>4418</v>
      </c>
      <c r="D29" s="162">
        <f t="shared" si="0"/>
        <v>3848</v>
      </c>
      <c r="E29" s="162">
        <f t="shared" si="0"/>
        <v>3912</v>
      </c>
      <c r="F29" s="189">
        <f>SUM(F5,F7,F9,F11,F13,F15,F17,F19,F21,F23,F25,F27)</f>
        <v>3800</v>
      </c>
    </row>
    <row r="30" spans="1:6" s="14" customFormat="1" ht="24.75" customHeight="1">
      <c r="A30" s="766" t="s">
        <v>373</v>
      </c>
      <c r="B30" s="766"/>
      <c r="C30" s="766"/>
      <c r="F30" s="118"/>
    </row>
  </sheetData>
  <sheetProtection/>
  <mergeCells count="19">
    <mergeCell ref="A12:A13"/>
    <mergeCell ref="A14:A15"/>
    <mergeCell ref="A28:A29"/>
    <mergeCell ref="A30:C30"/>
    <mergeCell ref="A20:A21"/>
    <mergeCell ref="A22:A23"/>
    <mergeCell ref="A24:A25"/>
    <mergeCell ref="A26:A27"/>
    <mergeCell ref="A16:A17"/>
    <mergeCell ref="A18:A19"/>
    <mergeCell ref="A6:A7"/>
    <mergeCell ref="A8:A9"/>
    <mergeCell ref="A10:A11"/>
    <mergeCell ref="F2:F3"/>
    <mergeCell ref="D2:D3"/>
    <mergeCell ref="B2:B3"/>
    <mergeCell ref="C2:C3"/>
    <mergeCell ref="E2:E3"/>
    <mergeCell ref="A4:A5"/>
  </mergeCells>
  <printOptions horizontalCentered="1" verticalCentered="1"/>
  <pageMargins left="0.7874015748031497" right="0.7874015748031497" top="0.7874015748031497" bottom="0.7874015748031497" header="0" footer="0.31496062992125984"/>
  <pageSetup horizontalDpi="300" verticalDpi="300" orientation="portrait" paperSize="9" scale="87" r:id="rId2"/>
  <headerFooter alignWithMargins="0">
    <oddFooter>&amp;C- 11 -</oddFooter>
  </headerFooter>
  <drawing r:id="rId1"/>
</worksheet>
</file>

<file path=xl/worksheets/sheet14.xml><?xml version="1.0" encoding="utf-8"?>
<worksheet xmlns="http://schemas.openxmlformats.org/spreadsheetml/2006/main" xmlns:r="http://schemas.openxmlformats.org/officeDocument/2006/relationships">
  <sheetPr transitionEvaluation="1">
    <tabColor rgb="FFFFFF00"/>
  </sheetPr>
  <dimension ref="A1:R89"/>
  <sheetViews>
    <sheetView defaultGridColor="0" view="pageBreakPreview" zoomScale="75" zoomScaleNormal="50" zoomScaleSheetLayoutView="75" zoomScalePageLayoutView="0" colorId="22" workbookViewId="0" topLeftCell="A1">
      <selection activeCell="J82" sqref="J82"/>
    </sheetView>
  </sheetViews>
  <sheetFormatPr defaultColWidth="10.625" defaultRowHeight="13.5"/>
  <cols>
    <col min="1" max="1" width="6.50390625" style="132" bestFit="1" customWidth="1"/>
    <col min="2" max="2" width="106.25390625" style="129" customWidth="1"/>
    <col min="3" max="5" width="5.625" style="76" customWidth="1"/>
    <col min="6" max="6" width="5.625" style="202" customWidth="1"/>
    <col min="7" max="7" width="8.625" style="76" bestFit="1" customWidth="1"/>
    <col min="8" max="14" width="5.625" style="76" customWidth="1"/>
    <col min="15" max="15" width="8.75390625" style="76" bestFit="1" customWidth="1"/>
    <col min="16" max="16" width="5.625" style="76" customWidth="1"/>
    <col min="17" max="17" width="8.625" style="76" bestFit="1" customWidth="1"/>
    <col min="18" max="16384" width="10.625" style="76" customWidth="1"/>
  </cols>
  <sheetData>
    <row r="1" spans="1:17" ht="21">
      <c r="A1" s="768" t="s">
        <v>587</v>
      </c>
      <c r="B1" s="768"/>
      <c r="C1" s="294"/>
      <c r="D1" s="294"/>
      <c r="E1" s="294"/>
      <c r="F1" s="295"/>
      <c r="G1" s="294"/>
      <c r="H1" s="294"/>
      <c r="I1" s="294"/>
      <c r="J1" s="294"/>
      <c r="K1" s="294"/>
      <c r="L1" s="769" t="s">
        <v>643</v>
      </c>
      <c r="M1" s="769"/>
      <c r="N1" s="769"/>
      <c r="O1" s="769"/>
      <c r="P1" s="769"/>
      <c r="Q1" s="769"/>
    </row>
    <row r="2" spans="1:17" ht="19.5" customHeight="1" thickBot="1">
      <c r="A2" s="564"/>
      <c r="B2" s="564"/>
      <c r="C2" s="294"/>
      <c r="D2" s="294"/>
      <c r="E2" s="294"/>
      <c r="F2" s="295"/>
      <c r="G2" s="294"/>
      <c r="H2" s="294"/>
      <c r="I2" s="294"/>
      <c r="J2" s="294"/>
      <c r="K2" s="294"/>
      <c r="L2" s="569"/>
      <c r="M2" s="570"/>
      <c r="N2" s="570"/>
      <c r="O2" s="570"/>
      <c r="P2" s="570"/>
      <c r="Q2" s="571" t="s">
        <v>424</v>
      </c>
    </row>
    <row r="3" spans="1:18" ht="15.75" customHeight="1">
      <c r="A3" s="579"/>
      <c r="B3" s="580"/>
      <c r="C3" s="581" t="s">
        <v>32</v>
      </c>
      <c r="D3" s="581" t="s">
        <v>32</v>
      </c>
      <c r="E3" s="581" t="s">
        <v>32</v>
      </c>
      <c r="F3" s="582" t="s">
        <v>32</v>
      </c>
      <c r="G3" s="581" t="s">
        <v>32</v>
      </c>
      <c r="H3" s="581" t="s">
        <v>32</v>
      </c>
      <c r="I3" s="581" t="s">
        <v>33</v>
      </c>
      <c r="J3" s="583" t="s">
        <v>34</v>
      </c>
      <c r="K3" s="583" t="s">
        <v>35</v>
      </c>
      <c r="L3" s="583" t="s">
        <v>33</v>
      </c>
      <c r="M3" s="583" t="s">
        <v>36</v>
      </c>
      <c r="N3" s="583" t="s">
        <v>36</v>
      </c>
      <c r="O3" s="584" t="s">
        <v>604</v>
      </c>
      <c r="P3" s="585" t="s">
        <v>320</v>
      </c>
      <c r="Q3" s="586"/>
      <c r="R3" s="568"/>
    </row>
    <row r="4" spans="1:18" ht="15.75" customHeight="1">
      <c r="A4" s="587"/>
      <c r="B4" s="567"/>
      <c r="C4" s="574" t="s">
        <v>38</v>
      </c>
      <c r="D4" s="574" t="s">
        <v>39</v>
      </c>
      <c r="E4" s="574" t="s">
        <v>38</v>
      </c>
      <c r="F4" s="577" t="s">
        <v>39</v>
      </c>
      <c r="G4" s="574" t="s">
        <v>38</v>
      </c>
      <c r="H4" s="574" t="s">
        <v>39</v>
      </c>
      <c r="I4" s="574" t="s">
        <v>40</v>
      </c>
      <c r="J4" s="574" t="s">
        <v>41</v>
      </c>
      <c r="K4" s="574" t="s">
        <v>42</v>
      </c>
      <c r="L4" s="574" t="s">
        <v>36</v>
      </c>
      <c r="M4" s="574" t="s">
        <v>42</v>
      </c>
      <c r="N4" s="574" t="s">
        <v>42</v>
      </c>
      <c r="O4" s="575" t="s">
        <v>605</v>
      </c>
      <c r="P4" s="576" t="s">
        <v>322</v>
      </c>
      <c r="Q4" s="588"/>
      <c r="R4" s="568"/>
    </row>
    <row r="5" spans="1:18" ht="15.75" customHeight="1">
      <c r="A5" s="587"/>
      <c r="B5" s="567" t="s">
        <v>577</v>
      </c>
      <c r="C5" s="572" t="s">
        <v>43</v>
      </c>
      <c r="D5" s="572" t="s">
        <v>43</v>
      </c>
      <c r="E5" s="572" t="s">
        <v>43</v>
      </c>
      <c r="F5" s="573" t="s">
        <v>43</v>
      </c>
      <c r="G5" s="572" t="s">
        <v>43</v>
      </c>
      <c r="H5" s="572" t="s">
        <v>43</v>
      </c>
      <c r="I5" s="574" t="s">
        <v>44</v>
      </c>
      <c r="J5" s="574" t="s">
        <v>35</v>
      </c>
      <c r="K5" s="574" t="s">
        <v>45</v>
      </c>
      <c r="L5" s="574" t="s">
        <v>42</v>
      </c>
      <c r="M5" s="574" t="s">
        <v>45</v>
      </c>
      <c r="N5" s="574" t="s">
        <v>46</v>
      </c>
      <c r="O5" s="575" t="s">
        <v>578</v>
      </c>
      <c r="P5" s="576" t="s">
        <v>321</v>
      </c>
      <c r="Q5" s="588" t="s">
        <v>47</v>
      </c>
      <c r="R5" s="568"/>
    </row>
    <row r="6" spans="1:18" ht="15.75" customHeight="1">
      <c r="A6" s="587"/>
      <c r="B6" s="567"/>
      <c r="C6" s="572" t="s">
        <v>48</v>
      </c>
      <c r="D6" s="572" t="s">
        <v>48</v>
      </c>
      <c r="E6" s="572" t="s">
        <v>49</v>
      </c>
      <c r="F6" s="573" t="s">
        <v>49</v>
      </c>
      <c r="G6" s="572" t="s">
        <v>40</v>
      </c>
      <c r="H6" s="572" t="s">
        <v>40</v>
      </c>
      <c r="I6" s="574" t="s">
        <v>45</v>
      </c>
      <c r="J6" s="574" t="s">
        <v>42</v>
      </c>
      <c r="K6" s="574" t="s">
        <v>50</v>
      </c>
      <c r="L6" s="574" t="s">
        <v>45</v>
      </c>
      <c r="M6" s="574" t="s">
        <v>50</v>
      </c>
      <c r="N6" s="574" t="s">
        <v>37</v>
      </c>
      <c r="O6" s="575" t="s">
        <v>579</v>
      </c>
      <c r="P6" s="576" t="s">
        <v>323</v>
      </c>
      <c r="Q6" s="588"/>
      <c r="R6" s="568"/>
    </row>
    <row r="7" spans="1:18" ht="15.75" customHeight="1">
      <c r="A7" s="587"/>
      <c r="B7" s="567"/>
      <c r="C7" s="572" t="s">
        <v>51</v>
      </c>
      <c r="D7" s="572" t="s">
        <v>51</v>
      </c>
      <c r="E7" s="578" t="s">
        <v>52</v>
      </c>
      <c r="F7" s="589" t="s">
        <v>52</v>
      </c>
      <c r="G7" s="572" t="s">
        <v>44</v>
      </c>
      <c r="H7" s="572" t="s">
        <v>44</v>
      </c>
      <c r="I7" s="574" t="s">
        <v>50</v>
      </c>
      <c r="J7" s="574" t="s">
        <v>45</v>
      </c>
      <c r="K7" s="574"/>
      <c r="L7" s="574" t="s">
        <v>50</v>
      </c>
      <c r="M7" s="574"/>
      <c r="N7" s="574" t="s">
        <v>45</v>
      </c>
      <c r="O7" s="575" t="s">
        <v>606</v>
      </c>
      <c r="P7" s="576" t="s">
        <v>170</v>
      </c>
      <c r="Q7" s="588"/>
      <c r="R7" s="568"/>
    </row>
    <row r="8" spans="1:18" ht="15.75" customHeight="1">
      <c r="A8" s="587"/>
      <c r="B8" s="567"/>
      <c r="C8" s="572" t="s">
        <v>40</v>
      </c>
      <c r="D8" s="572" t="s">
        <v>40</v>
      </c>
      <c r="E8" s="572" t="s">
        <v>51</v>
      </c>
      <c r="F8" s="573" t="s">
        <v>51</v>
      </c>
      <c r="G8" s="572" t="s">
        <v>45</v>
      </c>
      <c r="H8" s="572" t="s">
        <v>45</v>
      </c>
      <c r="I8" s="572"/>
      <c r="J8" s="574" t="s">
        <v>50</v>
      </c>
      <c r="K8" s="574"/>
      <c r="L8" s="574"/>
      <c r="M8" s="574"/>
      <c r="N8" s="574" t="s">
        <v>50</v>
      </c>
      <c r="O8" s="575" t="s">
        <v>607</v>
      </c>
      <c r="P8" s="576" t="s">
        <v>324</v>
      </c>
      <c r="Q8" s="588"/>
      <c r="R8" s="568"/>
    </row>
    <row r="9" spans="1:18" ht="15.75" customHeight="1">
      <c r="A9" s="587"/>
      <c r="B9" s="567"/>
      <c r="C9" s="572" t="s">
        <v>44</v>
      </c>
      <c r="D9" s="572" t="s">
        <v>44</v>
      </c>
      <c r="E9" s="572" t="s">
        <v>40</v>
      </c>
      <c r="F9" s="573" t="s">
        <v>40</v>
      </c>
      <c r="G9" s="572" t="s">
        <v>50</v>
      </c>
      <c r="H9" s="572" t="s">
        <v>50</v>
      </c>
      <c r="I9" s="572"/>
      <c r="J9" s="574"/>
      <c r="K9" s="574"/>
      <c r="L9" s="574"/>
      <c r="M9" s="574"/>
      <c r="N9" s="574"/>
      <c r="O9" s="575" t="s">
        <v>608</v>
      </c>
      <c r="P9" s="576" t="s">
        <v>319</v>
      </c>
      <c r="Q9" s="588"/>
      <c r="R9" s="568"/>
    </row>
    <row r="10" spans="1:18" ht="15.75" customHeight="1">
      <c r="A10" s="587"/>
      <c r="B10" s="567" t="s">
        <v>609</v>
      </c>
      <c r="C10" s="572" t="s">
        <v>45</v>
      </c>
      <c r="D10" s="572" t="s">
        <v>45</v>
      </c>
      <c r="E10" s="572" t="s">
        <v>44</v>
      </c>
      <c r="F10" s="573" t="s">
        <v>44</v>
      </c>
      <c r="G10" s="572"/>
      <c r="H10" s="572"/>
      <c r="I10" s="572"/>
      <c r="J10" s="574"/>
      <c r="K10" s="574"/>
      <c r="L10" s="574"/>
      <c r="M10" s="574"/>
      <c r="N10" s="574"/>
      <c r="O10" s="575" t="s">
        <v>606</v>
      </c>
      <c r="P10" s="576"/>
      <c r="Q10" s="590"/>
      <c r="R10" s="568"/>
    </row>
    <row r="11" spans="1:17" ht="15.75" customHeight="1">
      <c r="A11" s="587"/>
      <c r="B11" s="567"/>
      <c r="C11" s="572" t="s">
        <v>50</v>
      </c>
      <c r="D11" s="572" t="s">
        <v>50</v>
      </c>
      <c r="E11" s="572" t="s">
        <v>45</v>
      </c>
      <c r="F11" s="573" t="s">
        <v>45</v>
      </c>
      <c r="G11" s="572"/>
      <c r="H11" s="572"/>
      <c r="I11" s="572"/>
      <c r="J11" s="574"/>
      <c r="K11" s="574"/>
      <c r="L11" s="574"/>
      <c r="M11" s="574"/>
      <c r="N11" s="574"/>
      <c r="O11" s="575"/>
      <c r="P11" s="576"/>
      <c r="Q11" s="588" t="s">
        <v>53</v>
      </c>
    </row>
    <row r="12" spans="1:17" ht="15.75" customHeight="1" thickBot="1">
      <c r="A12" s="591"/>
      <c r="B12" s="592"/>
      <c r="C12" s="593"/>
      <c r="D12" s="593"/>
      <c r="E12" s="594" t="s">
        <v>50</v>
      </c>
      <c r="F12" s="595" t="s">
        <v>50</v>
      </c>
      <c r="G12" s="594"/>
      <c r="H12" s="594"/>
      <c r="I12" s="594"/>
      <c r="J12" s="593"/>
      <c r="K12" s="593"/>
      <c r="L12" s="593"/>
      <c r="M12" s="593"/>
      <c r="N12" s="593"/>
      <c r="O12" s="596"/>
      <c r="P12" s="597"/>
      <c r="Q12" s="598"/>
    </row>
    <row r="13" spans="1:17" s="256" customFormat="1" ht="18.75" customHeight="1">
      <c r="A13" s="565" t="s">
        <v>54</v>
      </c>
      <c r="B13" s="431" t="s">
        <v>55</v>
      </c>
      <c r="C13" s="566">
        <v>186</v>
      </c>
      <c r="D13" s="566">
        <v>2</v>
      </c>
      <c r="E13" s="566">
        <v>271</v>
      </c>
      <c r="F13" s="566">
        <v>131</v>
      </c>
      <c r="G13" s="566">
        <v>800</v>
      </c>
      <c r="H13" s="566">
        <v>80</v>
      </c>
      <c r="I13" s="566">
        <v>18</v>
      </c>
      <c r="J13" s="566">
        <v>69</v>
      </c>
      <c r="K13" s="566">
        <v>18</v>
      </c>
      <c r="L13" s="566">
        <v>59</v>
      </c>
      <c r="M13" s="566">
        <v>146</v>
      </c>
      <c r="N13" s="566"/>
      <c r="O13" s="566">
        <v>1405</v>
      </c>
      <c r="P13" s="566">
        <v>3</v>
      </c>
      <c r="Q13" s="563">
        <f>SUM(C13:P13)</f>
        <v>3188</v>
      </c>
    </row>
    <row r="14" spans="1:17" s="256" customFormat="1" ht="18.75" customHeight="1">
      <c r="A14" s="430" t="s">
        <v>56</v>
      </c>
      <c r="B14" s="429" t="s">
        <v>57</v>
      </c>
      <c r="C14" s="566">
        <v>10</v>
      </c>
      <c r="D14" s="566"/>
      <c r="E14" s="566">
        <v>5</v>
      </c>
      <c r="F14" s="566">
        <v>1</v>
      </c>
      <c r="G14" s="566">
        <v>30</v>
      </c>
      <c r="H14" s="566">
        <v>3</v>
      </c>
      <c r="I14" s="566">
        <v>5</v>
      </c>
      <c r="J14" s="566">
        <v>1</v>
      </c>
      <c r="K14" s="566">
        <v>1</v>
      </c>
      <c r="L14" s="566">
        <v>1</v>
      </c>
      <c r="M14" s="566">
        <v>10</v>
      </c>
      <c r="N14" s="566"/>
      <c r="O14" s="566">
        <v>22</v>
      </c>
      <c r="P14" s="566"/>
      <c r="Q14" s="428">
        <f aca="true" t="shared" si="0" ref="Q14:Q58">SUM(C14:P14)</f>
        <v>89</v>
      </c>
    </row>
    <row r="15" spans="1:17" s="256" customFormat="1" ht="18.75" customHeight="1">
      <c r="A15" s="430" t="s">
        <v>58</v>
      </c>
      <c r="B15" s="429" t="s">
        <v>610</v>
      </c>
      <c r="C15" s="566">
        <v>3</v>
      </c>
      <c r="D15" s="566"/>
      <c r="E15" s="566">
        <v>11</v>
      </c>
      <c r="F15" s="566">
        <v>4</v>
      </c>
      <c r="G15" s="566">
        <v>22</v>
      </c>
      <c r="H15" s="566">
        <v>3</v>
      </c>
      <c r="I15" s="566">
        <v>2</v>
      </c>
      <c r="J15" s="566">
        <v>8</v>
      </c>
      <c r="K15" s="566">
        <v>11</v>
      </c>
      <c r="L15" s="566">
        <v>1</v>
      </c>
      <c r="M15" s="566">
        <v>4</v>
      </c>
      <c r="N15" s="566"/>
      <c r="O15" s="566">
        <v>21</v>
      </c>
      <c r="P15" s="566"/>
      <c r="Q15" s="428">
        <f t="shared" si="0"/>
        <v>90</v>
      </c>
    </row>
    <row r="16" spans="1:17" s="256" customFormat="1" ht="18.75" customHeight="1">
      <c r="A16" s="430" t="s">
        <v>59</v>
      </c>
      <c r="B16" s="429" t="s">
        <v>60</v>
      </c>
      <c r="C16" s="566"/>
      <c r="D16" s="566"/>
      <c r="E16" s="566">
        <v>1</v>
      </c>
      <c r="F16" s="566"/>
      <c r="G16" s="566">
        <v>2</v>
      </c>
      <c r="H16" s="566"/>
      <c r="I16" s="566"/>
      <c r="J16" s="566"/>
      <c r="K16" s="566"/>
      <c r="L16" s="566"/>
      <c r="M16" s="566"/>
      <c r="N16" s="566"/>
      <c r="O16" s="566"/>
      <c r="P16" s="566"/>
      <c r="Q16" s="428">
        <f t="shared" si="0"/>
        <v>3</v>
      </c>
    </row>
    <row r="17" spans="1:17" s="256" customFormat="1" ht="18.75" customHeight="1">
      <c r="A17" s="430" t="s">
        <v>61</v>
      </c>
      <c r="B17" s="429" t="s">
        <v>62</v>
      </c>
      <c r="C17" s="566"/>
      <c r="D17" s="566"/>
      <c r="E17" s="566"/>
      <c r="F17" s="566"/>
      <c r="G17" s="566"/>
      <c r="H17" s="566"/>
      <c r="I17" s="566"/>
      <c r="J17" s="566"/>
      <c r="K17" s="566"/>
      <c r="L17" s="566"/>
      <c r="M17" s="566"/>
      <c r="N17" s="566"/>
      <c r="O17" s="566"/>
      <c r="P17" s="566"/>
      <c r="Q17" s="428">
        <f t="shared" si="0"/>
        <v>0</v>
      </c>
    </row>
    <row r="18" spans="1:17" s="256" customFormat="1" ht="18.75" customHeight="1">
      <c r="A18" s="430" t="s">
        <v>63</v>
      </c>
      <c r="B18" s="429" t="s">
        <v>611</v>
      </c>
      <c r="C18" s="566">
        <v>3</v>
      </c>
      <c r="D18" s="566"/>
      <c r="E18" s="566">
        <v>2</v>
      </c>
      <c r="F18" s="566"/>
      <c r="G18" s="566">
        <v>8</v>
      </c>
      <c r="H18" s="566">
        <v>2</v>
      </c>
      <c r="I18" s="566"/>
      <c r="J18" s="566">
        <v>6</v>
      </c>
      <c r="K18" s="566"/>
      <c r="L18" s="566"/>
      <c r="M18" s="566">
        <v>1</v>
      </c>
      <c r="N18" s="566"/>
      <c r="O18" s="566">
        <v>18</v>
      </c>
      <c r="P18" s="566"/>
      <c r="Q18" s="428">
        <f t="shared" si="0"/>
        <v>40</v>
      </c>
    </row>
    <row r="19" spans="1:17" s="256" customFormat="1" ht="18.75" customHeight="1">
      <c r="A19" s="430" t="s">
        <v>64</v>
      </c>
      <c r="B19" s="429" t="s">
        <v>65</v>
      </c>
      <c r="C19" s="566"/>
      <c r="D19" s="566"/>
      <c r="E19" s="566"/>
      <c r="F19" s="566"/>
      <c r="G19" s="566"/>
      <c r="H19" s="566"/>
      <c r="I19" s="566"/>
      <c r="J19" s="566"/>
      <c r="K19" s="566"/>
      <c r="L19" s="566"/>
      <c r="M19" s="566"/>
      <c r="N19" s="566"/>
      <c r="O19" s="566"/>
      <c r="P19" s="566"/>
      <c r="Q19" s="428">
        <f t="shared" si="0"/>
        <v>0</v>
      </c>
    </row>
    <row r="20" spans="1:17" s="256" customFormat="1" ht="18.75" customHeight="1">
      <c r="A20" s="430" t="s">
        <v>66</v>
      </c>
      <c r="B20" s="429" t="s">
        <v>67</v>
      </c>
      <c r="C20" s="566"/>
      <c r="D20" s="566"/>
      <c r="E20" s="566"/>
      <c r="F20" s="566"/>
      <c r="G20" s="566"/>
      <c r="H20" s="566"/>
      <c r="I20" s="566"/>
      <c r="J20" s="566"/>
      <c r="K20" s="566"/>
      <c r="L20" s="566"/>
      <c r="M20" s="566"/>
      <c r="N20" s="566"/>
      <c r="O20" s="566"/>
      <c r="P20" s="566"/>
      <c r="Q20" s="428">
        <f t="shared" si="0"/>
        <v>0</v>
      </c>
    </row>
    <row r="21" spans="1:17" s="256" customFormat="1" ht="18.75" customHeight="1">
      <c r="A21" s="441" t="s">
        <v>612</v>
      </c>
      <c r="B21" s="429" t="s">
        <v>566</v>
      </c>
      <c r="C21" s="566"/>
      <c r="D21" s="566"/>
      <c r="E21" s="566"/>
      <c r="F21" s="566"/>
      <c r="G21" s="566"/>
      <c r="H21" s="566"/>
      <c r="I21" s="566"/>
      <c r="J21" s="566"/>
      <c r="K21" s="566"/>
      <c r="L21" s="566"/>
      <c r="M21" s="566"/>
      <c r="N21" s="566"/>
      <c r="O21" s="566"/>
      <c r="P21" s="566"/>
      <c r="Q21" s="428">
        <f t="shared" si="0"/>
        <v>0</v>
      </c>
    </row>
    <row r="22" spans="1:17" s="256" customFormat="1" ht="18.75" customHeight="1">
      <c r="A22" s="430" t="s">
        <v>68</v>
      </c>
      <c r="B22" s="429" t="s">
        <v>69</v>
      </c>
      <c r="C22" s="566"/>
      <c r="D22" s="566"/>
      <c r="E22" s="566"/>
      <c r="F22" s="566">
        <v>1</v>
      </c>
      <c r="G22" s="566">
        <v>1</v>
      </c>
      <c r="H22" s="566"/>
      <c r="I22" s="566"/>
      <c r="J22" s="566"/>
      <c r="K22" s="566"/>
      <c r="L22" s="566"/>
      <c r="M22" s="566"/>
      <c r="N22" s="566"/>
      <c r="O22" s="566"/>
      <c r="P22" s="566"/>
      <c r="Q22" s="428">
        <f t="shared" si="0"/>
        <v>2</v>
      </c>
    </row>
    <row r="23" spans="1:17" s="256" customFormat="1" ht="18.75" customHeight="1">
      <c r="A23" s="430" t="s">
        <v>70</v>
      </c>
      <c r="B23" s="429" t="s">
        <v>567</v>
      </c>
      <c r="C23" s="566"/>
      <c r="D23" s="566"/>
      <c r="E23" s="566"/>
      <c r="F23" s="566"/>
      <c r="G23" s="566"/>
      <c r="H23" s="566"/>
      <c r="I23" s="566"/>
      <c r="J23" s="566"/>
      <c r="K23" s="566"/>
      <c r="L23" s="566"/>
      <c r="M23" s="566"/>
      <c r="N23" s="566"/>
      <c r="O23" s="566"/>
      <c r="P23" s="566"/>
      <c r="Q23" s="428">
        <f t="shared" si="0"/>
        <v>0</v>
      </c>
    </row>
    <row r="24" spans="1:17" s="256" customFormat="1" ht="18.75" customHeight="1">
      <c r="A24" s="430" t="s">
        <v>71</v>
      </c>
      <c r="B24" s="429" t="s">
        <v>72</v>
      </c>
      <c r="C24" s="566"/>
      <c r="D24" s="566"/>
      <c r="E24" s="566"/>
      <c r="F24" s="566"/>
      <c r="G24" s="566"/>
      <c r="H24" s="566"/>
      <c r="I24" s="566"/>
      <c r="J24" s="566"/>
      <c r="K24" s="566"/>
      <c r="L24" s="566"/>
      <c r="M24" s="566"/>
      <c r="N24" s="566"/>
      <c r="O24" s="566"/>
      <c r="P24" s="566"/>
      <c r="Q24" s="428">
        <f t="shared" si="0"/>
        <v>0</v>
      </c>
    </row>
    <row r="25" spans="1:17" s="256" customFormat="1" ht="18.75" customHeight="1">
      <c r="A25" s="430" t="s">
        <v>73</v>
      </c>
      <c r="B25" s="429" t="s">
        <v>74</v>
      </c>
      <c r="C25" s="566"/>
      <c r="D25" s="566"/>
      <c r="E25" s="566"/>
      <c r="F25" s="566"/>
      <c r="G25" s="566"/>
      <c r="H25" s="566"/>
      <c r="I25" s="566">
        <v>1</v>
      </c>
      <c r="J25" s="566"/>
      <c r="K25" s="566"/>
      <c r="L25" s="566"/>
      <c r="M25" s="566"/>
      <c r="N25" s="566"/>
      <c r="O25" s="566"/>
      <c r="P25" s="566"/>
      <c r="Q25" s="428">
        <f t="shared" si="0"/>
        <v>1</v>
      </c>
    </row>
    <row r="26" spans="1:17" s="256" customFormat="1" ht="18.75" customHeight="1">
      <c r="A26" s="430" t="s">
        <v>75</v>
      </c>
      <c r="B26" s="429" t="s">
        <v>76</v>
      </c>
      <c r="C26" s="566"/>
      <c r="D26" s="566"/>
      <c r="E26" s="566"/>
      <c r="F26" s="566"/>
      <c r="G26" s="566"/>
      <c r="H26" s="566"/>
      <c r="I26" s="566"/>
      <c r="J26" s="566"/>
      <c r="K26" s="566"/>
      <c r="L26" s="566"/>
      <c r="M26" s="566"/>
      <c r="N26" s="566"/>
      <c r="O26" s="566"/>
      <c r="P26" s="566"/>
      <c r="Q26" s="428">
        <f t="shared" si="0"/>
        <v>0</v>
      </c>
    </row>
    <row r="27" spans="1:17" s="256" customFormat="1" ht="18.75" customHeight="1">
      <c r="A27" s="441" t="s">
        <v>613</v>
      </c>
      <c r="B27" s="429" t="s">
        <v>515</v>
      </c>
      <c r="C27" s="566"/>
      <c r="D27" s="566"/>
      <c r="E27" s="566"/>
      <c r="F27" s="566"/>
      <c r="G27" s="566">
        <v>1</v>
      </c>
      <c r="H27" s="566"/>
      <c r="I27" s="566"/>
      <c r="J27" s="566"/>
      <c r="K27" s="566"/>
      <c r="L27" s="566">
        <v>2</v>
      </c>
      <c r="M27" s="566"/>
      <c r="N27" s="566"/>
      <c r="O27" s="566">
        <v>1</v>
      </c>
      <c r="P27" s="566"/>
      <c r="Q27" s="428">
        <f>SUM(C27:P27)</f>
        <v>4</v>
      </c>
    </row>
    <row r="28" spans="1:17" s="256" customFormat="1" ht="18.75" customHeight="1">
      <c r="A28" s="430" t="s">
        <v>77</v>
      </c>
      <c r="B28" s="429" t="s">
        <v>78</v>
      </c>
      <c r="C28" s="566">
        <v>1</v>
      </c>
      <c r="D28" s="566"/>
      <c r="E28" s="566"/>
      <c r="F28" s="566"/>
      <c r="G28" s="566"/>
      <c r="H28" s="566"/>
      <c r="I28" s="566"/>
      <c r="J28" s="566"/>
      <c r="K28" s="566"/>
      <c r="L28" s="566"/>
      <c r="M28" s="566"/>
      <c r="N28" s="566"/>
      <c r="O28" s="566"/>
      <c r="P28" s="566"/>
      <c r="Q28" s="428">
        <f t="shared" si="0"/>
        <v>1</v>
      </c>
    </row>
    <row r="29" spans="1:17" s="256" customFormat="1" ht="18.75" customHeight="1">
      <c r="A29" s="430" t="s">
        <v>79</v>
      </c>
      <c r="B29" s="429" t="s">
        <v>80</v>
      </c>
      <c r="C29" s="566"/>
      <c r="D29" s="566"/>
      <c r="E29" s="566"/>
      <c r="F29" s="566"/>
      <c r="G29" s="566"/>
      <c r="H29" s="566"/>
      <c r="I29" s="566"/>
      <c r="J29" s="566"/>
      <c r="K29" s="566"/>
      <c r="L29" s="566"/>
      <c r="M29" s="566"/>
      <c r="N29" s="566"/>
      <c r="O29" s="566"/>
      <c r="P29" s="566"/>
      <c r="Q29" s="428">
        <f t="shared" si="0"/>
        <v>0</v>
      </c>
    </row>
    <row r="30" spans="1:17" s="256" customFormat="1" ht="18.75" customHeight="1">
      <c r="A30" s="430" t="s">
        <v>81</v>
      </c>
      <c r="B30" s="429" t="s">
        <v>82</v>
      </c>
      <c r="C30" s="566"/>
      <c r="D30" s="566"/>
      <c r="E30" s="566">
        <v>2</v>
      </c>
      <c r="F30" s="566"/>
      <c r="G30" s="566"/>
      <c r="H30" s="566"/>
      <c r="I30" s="566"/>
      <c r="J30" s="566">
        <v>1</v>
      </c>
      <c r="K30" s="566"/>
      <c r="L30" s="566"/>
      <c r="M30" s="566"/>
      <c r="N30" s="566"/>
      <c r="O30" s="566">
        <v>4</v>
      </c>
      <c r="P30" s="566"/>
      <c r="Q30" s="428">
        <f t="shared" si="0"/>
        <v>7</v>
      </c>
    </row>
    <row r="31" spans="1:17" s="256" customFormat="1" ht="18.75" customHeight="1">
      <c r="A31" s="430" t="s">
        <v>83</v>
      </c>
      <c r="B31" s="429" t="s">
        <v>614</v>
      </c>
      <c r="C31" s="566"/>
      <c r="D31" s="566"/>
      <c r="E31" s="566"/>
      <c r="F31" s="566"/>
      <c r="G31" s="566">
        <v>2</v>
      </c>
      <c r="H31" s="566"/>
      <c r="I31" s="566"/>
      <c r="J31" s="566"/>
      <c r="K31" s="566"/>
      <c r="L31" s="566"/>
      <c r="M31" s="566"/>
      <c r="N31" s="566"/>
      <c r="O31" s="566">
        <v>3</v>
      </c>
      <c r="P31" s="566"/>
      <c r="Q31" s="428">
        <f t="shared" si="0"/>
        <v>5</v>
      </c>
    </row>
    <row r="32" spans="1:17" s="256" customFormat="1" ht="18.75" customHeight="1">
      <c r="A32" s="430" t="s">
        <v>84</v>
      </c>
      <c r="B32" s="429" t="s">
        <v>85</v>
      </c>
      <c r="C32" s="566">
        <v>1</v>
      </c>
      <c r="D32" s="566"/>
      <c r="E32" s="566"/>
      <c r="F32" s="566"/>
      <c r="G32" s="566"/>
      <c r="H32" s="566"/>
      <c r="I32" s="566"/>
      <c r="J32" s="566"/>
      <c r="K32" s="566"/>
      <c r="L32" s="566"/>
      <c r="M32" s="566">
        <v>1</v>
      </c>
      <c r="N32" s="566"/>
      <c r="O32" s="566">
        <v>2</v>
      </c>
      <c r="P32" s="566"/>
      <c r="Q32" s="428">
        <f t="shared" si="0"/>
        <v>4</v>
      </c>
    </row>
    <row r="33" spans="1:17" s="256" customFormat="1" ht="18.75" customHeight="1">
      <c r="A33" s="430" t="s">
        <v>86</v>
      </c>
      <c r="B33" s="429" t="s">
        <v>87</v>
      </c>
      <c r="C33" s="566"/>
      <c r="D33" s="566"/>
      <c r="E33" s="566"/>
      <c r="F33" s="566"/>
      <c r="G33" s="566"/>
      <c r="H33" s="566"/>
      <c r="I33" s="566"/>
      <c r="J33" s="566"/>
      <c r="K33" s="566"/>
      <c r="L33" s="566"/>
      <c r="M33" s="566"/>
      <c r="N33" s="566"/>
      <c r="O33" s="566"/>
      <c r="P33" s="566"/>
      <c r="Q33" s="428">
        <f t="shared" si="0"/>
        <v>0</v>
      </c>
    </row>
    <row r="34" spans="1:17" s="256" customFormat="1" ht="36.75" customHeight="1">
      <c r="A34" s="605" t="s">
        <v>88</v>
      </c>
      <c r="B34" s="607" t="s">
        <v>615</v>
      </c>
      <c r="C34" s="566"/>
      <c r="D34" s="566"/>
      <c r="E34" s="566">
        <v>1</v>
      </c>
      <c r="F34" s="566"/>
      <c r="G34" s="566">
        <v>1</v>
      </c>
      <c r="H34" s="566"/>
      <c r="I34" s="566"/>
      <c r="J34" s="566"/>
      <c r="K34" s="566"/>
      <c r="L34" s="566"/>
      <c r="M34" s="566"/>
      <c r="N34" s="566"/>
      <c r="O34" s="566">
        <v>1</v>
      </c>
      <c r="P34" s="566"/>
      <c r="Q34" s="603">
        <f t="shared" si="0"/>
        <v>3</v>
      </c>
    </row>
    <row r="35" spans="1:17" s="256" customFormat="1" ht="18.75" customHeight="1">
      <c r="A35" s="608" t="s">
        <v>616</v>
      </c>
      <c r="B35" s="607" t="s">
        <v>617</v>
      </c>
      <c r="C35" s="566"/>
      <c r="D35" s="566"/>
      <c r="E35" s="566">
        <v>2</v>
      </c>
      <c r="F35" s="566">
        <v>1</v>
      </c>
      <c r="G35" s="566">
        <v>4</v>
      </c>
      <c r="H35" s="566"/>
      <c r="I35" s="566"/>
      <c r="J35" s="566"/>
      <c r="K35" s="566"/>
      <c r="L35" s="566"/>
      <c r="M35" s="566">
        <v>1</v>
      </c>
      <c r="N35" s="566"/>
      <c r="O35" s="566">
        <v>5</v>
      </c>
      <c r="P35" s="566"/>
      <c r="Q35" s="603">
        <f>SUM(C35:P35)</f>
        <v>13</v>
      </c>
    </row>
    <row r="36" spans="1:17" s="256" customFormat="1" ht="18.75" customHeight="1">
      <c r="A36" s="430" t="s">
        <v>89</v>
      </c>
      <c r="B36" s="429" t="s">
        <v>90</v>
      </c>
      <c r="C36" s="566"/>
      <c r="D36" s="566"/>
      <c r="E36" s="566"/>
      <c r="F36" s="566"/>
      <c r="G36" s="566"/>
      <c r="H36" s="566"/>
      <c r="I36" s="566"/>
      <c r="J36" s="566"/>
      <c r="K36" s="566"/>
      <c r="L36" s="566"/>
      <c r="M36" s="566"/>
      <c r="N36" s="566"/>
      <c r="O36" s="566">
        <v>1</v>
      </c>
      <c r="P36" s="566"/>
      <c r="Q36" s="428">
        <f t="shared" si="0"/>
        <v>1</v>
      </c>
    </row>
    <row r="37" spans="1:17" s="256" customFormat="1" ht="18.75" customHeight="1">
      <c r="A37" s="430" t="s">
        <v>91</v>
      </c>
      <c r="B37" s="429" t="s">
        <v>92</v>
      </c>
      <c r="C37" s="566"/>
      <c r="D37" s="566"/>
      <c r="E37" s="566"/>
      <c r="F37" s="566"/>
      <c r="G37" s="566"/>
      <c r="H37" s="566"/>
      <c r="I37" s="566"/>
      <c r="J37" s="566"/>
      <c r="K37" s="566"/>
      <c r="L37" s="566"/>
      <c r="M37" s="566"/>
      <c r="N37" s="566"/>
      <c r="O37" s="566"/>
      <c r="P37" s="566"/>
      <c r="Q37" s="428">
        <f t="shared" si="0"/>
        <v>0</v>
      </c>
    </row>
    <row r="38" spans="1:17" s="256" customFormat="1" ht="18.75" customHeight="1">
      <c r="A38" s="430" t="s">
        <v>93</v>
      </c>
      <c r="B38" s="429" t="s">
        <v>94</v>
      </c>
      <c r="C38" s="566"/>
      <c r="D38" s="566"/>
      <c r="E38" s="566">
        <v>1</v>
      </c>
      <c r="F38" s="566">
        <v>1</v>
      </c>
      <c r="G38" s="566">
        <v>5</v>
      </c>
      <c r="H38" s="566">
        <v>1</v>
      </c>
      <c r="I38" s="566">
        <v>1</v>
      </c>
      <c r="J38" s="566">
        <v>1</v>
      </c>
      <c r="K38" s="566"/>
      <c r="L38" s="566"/>
      <c r="M38" s="566"/>
      <c r="N38" s="566"/>
      <c r="O38" s="566">
        <v>9</v>
      </c>
      <c r="P38" s="566"/>
      <c r="Q38" s="428">
        <f t="shared" si="0"/>
        <v>19</v>
      </c>
    </row>
    <row r="39" spans="1:17" s="256" customFormat="1" ht="18.75" customHeight="1">
      <c r="A39" s="430" t="s">
        <v>95</v>
      </c>
      <c r="B39" s="429" t="s">
        <v>96</v>
      </c>
      <c r="C39" s="566"/>
      <c r="D39" s="566"/>
      <c r="E39" s="566"/>
      <c r="F39" s="566"/>
      <c r="G39" s="566">
        <v>1</v>
      </c>
      <c r="H39" s="566"/>
      <c r="I39" s="566"/>
      <c r="J39" s="566"/>
      <c r="K39" s="566"/>
      <c r="L39" s="566"/>
      <c r="M39" s="566"/>
      <c r="N39" s="566"/>
      <c r="O39" s="566"/>
      <c r="P39" s="566"/>
      <c r="Q39" s="428">
        <f t="shared" si="0"/>
        <v>1</v>
      </c>
    </row>
    <row r="40" spans="1:17" s="256" customFormat="1" ht="18.75" customHeight="1">
      <c r="A40" s="430" t="s">
        <v>97</v>
      </c>
      <c r="B40" s="429" t="s">
        <v>98</v>
      </c>
      <c r="C40" s="566"/>
      <c r="D40" s="566"/>
      <c r="E40" s="566"/>
      <c r="F40" s="566"/>
      <c r="G40" s="566"/>
      <c r="H40" s="566"/>
      <c r="I40" s="566"/>
      <c r="J40" s="566"/>
      <c r="K40" s="566"/>
      <c r="L40" s="566"/>
      <c r="M40" s="566"/>
      <c r="N40" s="566"/>
      <c r="O40" s="566"/>
      <c r="P40" s="566"/>
      <c r="Q40" s="428">
        <f t="shared" si="0"/>
        <v>0</v>
      </c>
    </row>
    <row r="41" spans="1:17" s="256" customFormat="1" ht="18.75" customHeight="1">
      <c r="A41" s="430" t="s">
        <v>99</v>
      </c>
      <c r="B41" s="429" t="s">
        <v>100</v>
      </c>
      <c r="C41" s="566"/>
      <c r="D41" s="566"/>
      <c r="E41" s="566"/>
      <c r="F41" s="566"/>
      <c r="G41" s="566"/>
      <c r="H41" s="566"/>
      <c r="I41" s="566"/>
      <c r="J41" s="566"/>
      <c r="K41" s="566"/>
      <c r="L41" s="566"/>
      <c r="M41" s="566"/>
      <c r="N41" s="566"/>
      <c r="O41" s="566"/>
      <c r="P41" s="566"/>
      <c r="Q41" s="428">
        <f t="shared" si="0"/>
        <v>0</v>
      </c>
    </row>
    <row r="42" spans="1:17" s="256" customFormat="1" ht="18.75" customHeight="1">
      <c r="A42" s="430" t="s">
        <v>101</v>
      </c>
      <c r="B42" s="429" t="s">
        <v>568</v>
      </c>
      <c r="C42" s="566"/>
      <c r="D42" s="566"/>
      <c r="E42" s="566"/>
      <c r="F42" s="566"/>
      <c r="G42" s="566"/>
      <c r="H42" s="566"/>
      <c r="I42" s="566"/>
      <c r="J42" s="566"/>
      <c r="K42" s="566"/>
      <c r="L42" s="566"/>
      <c r="M42" s="566"/>
      <c r="N42" s="566"/>
      <c r="O42" s="566"/>
      <c r="P42" s="566"/>
      <c r="Q42" s="428">
        <f t="shared" si="0"/>
        <v>0</v>
      </c>
    </row>
    <row r="43" spans="1:17" s="256" customFormat="1" ht="18.75" customHeight="1">
      <c r="A43" s="430" t="s">
        <v>102</v>
      </c>
      <c r="B43" s="429" t="s">
        <v>103</v>
      </c>
      <c r="C43" s="566"/>
      <c r="D43" s="566"/>
      <c r="E43" s="566"/>
      <c r="F43" s="566"/>
      <c r="G43" s="566"/>
      <c r="H43" s="566"/>
      <c r="I43" s="566"/>
      <c r="J43" s="566"/>
      <c r="K43" s="566"/>
      <c r="L43" s="566"/>
      <c r="M43" s="566"/>
      <c r="N43" s="566"/>
      <c r="O43" s="566"/>
      <c r="P43" s="566"/>
      <c r="Q43" s="428">
        <f t="shared" si="0"/>
        <v>0</v>
      </c>
    </row>
    <row r="44" spans="1:17" s="256" customFormat="1" ht="18.75" customHeight="1">
      <c r="A44" s="430" t="s">
        <v>104</v>
      </c>
      <c r="B44" s="429" t="s">
        <v>105</v>
      </c>
      <c r="C44" s="566"/>
      <c r="D44" s="566"/>
      <c r="E44" s="566">
        <v>1</v>
      </c>
      <c r="F44" s="566"/>
      <c r="G44" s="566"/>
      <c r="H44" s="566"/>
      <c r="I44" s="566"/>
      <c r="J44" s="566"/>
      <c r="K44" s="566"/>
      <c r="L44" s="566"/>
      <c r="M44" s="566"/>
      <c r="N44" s="566"/>
      <c r="O44" s="566"/>
      <c r="P44" s="566"/>
      <c r="Q44" s="428">
        <f t="shared" si="0"/>
        <v>1</v>
      </c>
    </row>
    <row r="45" spans="1:17" s="256" customFormat="1" ht="18.75" customHeight="1">
      <c r="A45" s="430" t="s">
        <v>106</v>
      </c>
      <c r="B45" s="429" t="s">
        <v>318</v>
      </c>
      <c r="C45" s="566"/>
      <c r="D45" s="566"/>
      <c r="E45" s="566"/>
      <c r="F45" s="566"/>
      <c r="G45" s="566"/>
      <c r="H45" s="566"/>
      <c r="I45" s="566"/>
      <c r="J45" s="566"/>
      <c r="K45" s="566"/>
      <c r="L45" s="566"/>
      <c r="M45" s="566"/>
      <c r="N45" s="566"/>
      <c r="O45" s="566"/>
      <c r="P45" s="566"/>
      <c r="Q45" s="428">
        <f t="shared" si="0"/>
        <v>0</v>
      </c>
    </row>
    <row r="46" spans="1:17" s="256" customFormat="1" ht="18.75" customHeight="1">
      <c r="A46" s="430" t="s">
        <v>107</v>
      </c>
      <c r="B46" s="429" t="s">
        <v>108</v>
      </c>
      <c r="C46" s="566"/>
      <c r="D46" s="566"/>
      <c r="E46" s="566"/>
      <c r="F46" s="566"/>
      <c r="G46" s="566"/>
      <c r="H46" s="566"/>
      <c r="I46" s="566"/>
      <c r="J46" s="566"/>
      <c r="K46" s="566"/>
      <c r="L46" s="566"/>
      <c r="M46" s="566"/>
      <c r="N46" s="566"/>
      <c r="O46" s="566"/>
      <c r="P46" s="566"/>
      <c r="Q46" s="428">
        <f t="shared" si="0"/>
        <v>0</v>
      </c>
    </row>
    <row r="47" spans="1:17" s="256" customFormat="1" ht="18.75" customHeight="1">
      <c r="A47" s="430" t="s">
        <v>109</v>
      </c>
      <c r="B47" s="429" t="s">
        <v>110</v>
      </c>
      <c r="C47" s="566"/>
      <c r="D47" s="566"/>
      <c r="E47" s="566"/>
      <c r="F47" s="566"/>
      <c r="G47" s="566">
        <v>2</v>
      </c>
      <c r="H47" s="566"/>
      <c r="I47" s="566"/>
      <c r="J47" s="566">
        <v>1</v>
      </c>
      <c r="K47" s="566"/>
      <c r="L47" s="566">
        <v>1</v>
      </c>
      <c r="M47" s="566">
        <v>5</v>
      </c>
      <c r="N47" s="566">
        <v>12</v>
      </c>
      <c r="O47" s="566">
        <v>47</v>
      </c>
      <c r="P47" s="566"/>
      <c r="Q47" s="428">
        <f t="shared" si="0"/>
        <v>68</v>
      </c>
    </row>
    <row r="48" spans="1:17" s="256" customFormat="1" ht="18.75" customHeight="1">
      <c r="A48" s="430" t="s">
        <v>111</v>
      </c>
      <c r="B48" s="429" t="s">
        <v>112</v>
      </c>
      <c r="C48" s="566"/>
      <c r="D48" s="566"/>
      <c r="E48" s="566"/>
      <c r="F48" s="566"/>
      <c r="G48" s="566"/>
      <c r="H48" s="566"/>
      <c r="I48" s="566">
        <v>1</v>
      </c>
      <c r="J48" s="566"/>
      <c r="K48" s="566"/>
      <c r="L48" s="566">
        <v>1</v>
      </c>
      <c r="M48" s="566">
        <v>1</v>
      </c>
      <c r="N48" s="566"/>
      <c r="O48" s="566">
        <v>3</v>
      </c>
      <c r="P48" s="566"/>
      <c r="Q48" s="428">
        <f t="shared" si="0"/>
        <v>6</v>
      </c>
    </row>
    <row r="49" spans="1:17" s="256" customFormat="1" ht="18.75" customHeight="1">
      <c r="A49" s="430" t="s">
        <v>113</v>
      </c>
      <c r="B49" s="429" t="s">
        <v>114</v>
      </c>
      <c r="C49" s="566"/>
      <c r="D49" s="566"/>
      <c r="E49" s="566"/>
      <c r="F49" s="566"/>
      <c r="G49" s="566"/>
      <c r="H49" s="566"/>
      <c r="I49" s="566"/>
      <c r="J49" s="566"/>
      <c r="K49" s="566"/>
      <c r="L49" s="566"/>
      <c r="M49" s="566"/>
      <c r="N49" s="566"/>
      <c r="O49" s="566">
        <v>1</v>
      </c>
      <c r="P49" s="566"/>
      <c r="Q49" s="428">
        <f t="shared" si="0"/>
        <v>1</v>
      </c>
    </row>
    <row r="50" spans="1:17" s="256" customFormat="1" ht="18.75" customHeight="1">
      <c r="A50" s="430" t="s">
        <v>115</v>
      </c>
      <c r="B50" s="429" t="s">
        <v>116</v>
      </c>
      <c r="C50" s="566"/>
      <c r="D50" s="566"/>
      <c r="E50" s="566"/>
      <c r="F50" s="566"/>
      <c r="G50" s="566"/>
      <c r="H50" s="566"/>
      <c r="I50" s="566"/>
      <c r="J50" s="566"/>
      <c r="K50" s="566"/>
      <c r="L50" s="566"/>
      <c r="M50" s="566">
        <v>1</v>
      </c>
      <c r="N50" s="566"/>
      <c r="O50" s="566"/>
      <c r="P50" s="566"/>
      <c r="Q50" s="428">
        <f t="shared" si="0"/>
        <v>1</v>
      </c>
    </row>
    <row r="51" spans="1:17" s="256" customFormat="1" ht="18.75" customHeight="1">
      <c r="A51" s="430" t="s">
        <v>117</v>
      </c>
      <c r="B51" s="429" t="s">
        <v>118</v>
      </c>
      <c r="C51" s="566"/>
      <c r="D51" s="566"/>
      <c r="E51" s="566"/>
      <c r="F51" s="566"/>
      <c r="G51" s="566">
        <v>1</v>
      </c>
      <c r="H51" s="566"/>
      <c r="I51" s="566"/>
      <c r="J51" s="566"/>
      <c r="K51" s="566"/>
      <c r="L51" s="566"/>
      <c r="M51" s="566"/>
      <c r="N51" s="566"/>
      <c r="O51" s="566">
        <v>1</v>
      </c>
      <c r="P51" s="566"/>
      <c r="Q51" s="428">
        <f t="shared" si="0"/>
        <v>2</v>
      </c>
    </row>
    <row r="52" spans="1:17" s="256" customFormat="1" ht="36.75" customHeight="1">
      <c r="A52" s="606" t="s">
        <v>119</v>
      </c>
      <c r="B52" s="607" t="s">
        <v>618</v>
      </c>
      <c r="C52" s="566"/>
      <c r="D52" s="566"/>
      <c r="E52" s="566"/>
      <c r="F52" s="566"/>
      <c r="G52" s="566"/>
      <c r="H52" s="566"/>
      <c r="I52" s="566"/>
      <c r="J52" s="566"/>
      <c r="K52" s="566"/>
      <c r="L52" s="566"/>
      <c r="M52" s="566">
        <v>1</v>
      </c>
      <c r="N52" s="566"/>
      <c r="O52" s="566"/>
      <c r="P52" s="566"/>
      <c r="Q52" s="603">
        <f t="shared" si="0"/>
        <v>1</v>
      </c>
    </row>
    <row r="53" spans="1:17" s="256" customFormat="1" ht="18.75" customHeight="1">
      <c r="A53" s="430" t="s">
        <v>120</v>
      </c>
      <c r="B53" s="429" t="s">
        <v>121</v>
      </c>
      <c r="C53" s="566"/>
      <c r="D53" s="566"/>
      <c r="E53" s="566"/>
      <c r="F53" s="566"/>
      <c r="G53" s="566"/>
      <c r="H53" s="566"/>
      <c r="I53" s="566"/>
      <c r="J53" s="566"/>
      <c r="K53" s="566"/>
      <c r="L53" s="566"/>
      <c r="M53" s="566"/>
      <c r="N53" s="566"/>
      <c r="O53" s="566">
        <v>1</v>
      </c>
      <c r="P53" s="566"/>
      <c r="Q53" s="428">
        <f t="shared" si="0"/>
        <v>1</v>
      </c>
    </row>
    <row r="54" spans="1:17" s="256" customFormat="1" ht="18.75" customHeight="1">
      <c r="A54" s="430" t="s">
        <v>122</v>
      </c>
      <c r="B54" s="429" t="s">
        <v>123</v>
      </c>
      <c r="C54" s="566"/>
      <c r="D54" s="566"/>
      <c r="E54" s="566"/>
      <c r="F54" s="566"/>
      <c r="G54" s="566">
        <v>1</v>
      </c>
      <c r="H54" s="566"/>
      <c r="I54" s="566"/>
      <c r="J54" s="566"/>
      <c r="K54" s="566"/>
      <c r="L54" s="566"/>
      <c r="M54" s="566"/>
      <c r="N54" s="566"/>
      <c r="O54" s="566"/>
      <c r="P54" s="566"/>
      <c r="Q54" s="428">
        <f>SUM(C54:P54)</f>
        <v>1</v>
      </c>
    </row>
    <row r="55" spans="1:17" s="256" customFormat="1" ht="18.75" customHeight="1">
      <c r="A55" s="430" t="s">
        <v>124</v>
      </c>
      <c r="B55" s="429" t="s">
        <v>125</v>
      </c>
      <c r="C55" s="566"/>
      <c r="D55" s="566"/>
      <c r="E55" s="566"/>
      <c r="F55" s="566"/>
      <c r="G55" s="566"/>
      <c r="H55" s="566"/>
      <c r="I55" s="566"/>
      <c r="J55" s="566"/>
      <c r="K55" s="566"/>
      <c r="L55" s="566"/>
      <c r="M55" s="566"/>
      <c r="N55" s="566"/>
      <c r="O55" s="566">
        <v>2</v>
      </c>
      <c r="P55" s="566"/>
      <c r="Q55" s="428">
        <f t="shared" si="0"/>
        <v>2</v>
      </c>
    </row>
    <row r="56" spans="1:17" s="256" customFormat="1" ht="18.75" customHeight="1">
      <c r="A56" s="430" t="s">
        <v>126</v>
      </c>
      <c r="B56" s="429" t="s">
        <v>127</v>
      </c>
      <c r="C56" s="566"/>
      <c r="D56" s="566"/>
      <c r="E56" s="566"/>
      <c r="F56" s="566"/>
      <c r="G56" s="566"/>
      <c r="H56" s="566"/>
      <c r="I56" s="566"/>
      <c r="J56" s="566"/>
      <c r="K56" s="566"/>
      <c r="L56" s="566"/>
      <c r="M56" s="566"/>
      <c r="N56" s="566"/>
      <c r="O56" s="566">
        <v>1</v>
      </c>
      <c r="P56" s="566"/>
      <c r="Q56" s="428">
        <f t="shared" si="0"/>
        <v>1</v>
      </c>
    </row>
    <row r="57" spans="1:17" s="256" customFormat="1" ht="18.75" customHeight="1">
      <c r="A57" s="430" t="s">
        <v>128</v>
      </c>
      <c r="B57" s="429" t="s">
        <v>129</v>
      </c>
      <c r="C57" s="566"/>
      <c r="D57" s="566"/>
      <c r="E57" s="566">
        <v>1</v>
      </c>
      <c r="F57" s="566">
        <v>2</v>
      </c>
      <c r="G57" s="566">
        <v>2</v>
      </c>
      <c r="H57" s="566">
        <v>1</v>
      </c>
      <c r="I57" s="566">
        <v>2</v>
      </c>
      <c r="J57" s="566">
        <v>4</v>
      </c>
      <c r="K57" s="566"/>
      <c r="L57" s="566">
        <v>1</v>
      </c>
      <c r="M57" s="566">
        <v>1</v>
      </c>
      <c r="N57" s="566"/>
      <c r="O57" s="566">
        <v>10</v>
      </c>
      <c r="P57" s="566"/>
      <c r="Q57" s="428">
        <f t="shared" si="0"/>
        <v>24</v>
      </c>
    </row>
    <row r="58" spans="1:17" s="256" customFormat="1" ht="55.5" customHeight="1">
      <c r="A58" s="605" t="s">
        <v>130</v>
      </c>
      <c r="B58" s="607" t="s">
        <v>619</v>
      </c>
      <c r="C58" s="566"/>
      <c r="D58" s="566"/>
      <c r="E58" s="566">
        <v>2</v>
      </c>
      <c r="F58" s="566"/>
      <c r="G58" s="566">
        <v>8</v>
      </c>
      <c r="H58" s="566">
        <v>1</v>
      </c>
      <c r="I58" s="566">
        <v>1</v>
      </c>
      <c r="J58" s="566">
        <v>2</v>
      </c>
      <c r="K58" s="566">
        <v>3</v>
      </c>
      <c r="L58" s="566"/>
      <c r="M58" s="566">
        <v>3</v>
      </c>
      <c r="N58" s="566"/>
      <c r="O58" s="566">
        <v>6</v>
      </c>
      <c r="P58" s="566"/>
      <c r="Q58" s="603">
        <f t="shared" si="0"/>
        <v>26</v>
      </c>
    </row>
    <row r="59" spans="1:17" s="256" customFormat="1" ht="36.75" customHeight="1">
      <c r="A59" s="605" t="s">
        <v>131</v>
      </c>
      <c r="B59" s="607" t="s">
        <v>620</v>
      </c>
      <c r="C59" s="566"/>
      <c r="D59" s="566"/>
      <c r="E59" s="566"/>
      <c r="F59" s="566"/>
      <c r="G59" s="566">
        <v>4</v>
      </c>
      <c r="H59" s="566"/>
      <c r="I59" s="566">
        <v>1</v>
      </c>
      <c r="J59" s="566">
        <v>2</v>
      </c>
      <c r="K59" s="566"/>
      <c r="L59" s="566"/>
      <c r="M59" s="566">
        <v>2</v>
      </c>
      <c r="N59" s="566"/>
      <c r="O59" s="566">
        <v>6</v>
      </c>
      <c r="P59" s="566"/>
      <c r="Q59" s="603">
        <f>SUM(C59:P59)</f>
        <v>15</v>
      </c>
    </row>
    <row r="60" spans="1:17" s="256" customFormat="1" ht="18.75" customHeight="1">
      <c r="A60" s="430" t="s">
        <v>132</v>
      </c>
      <c r="B60" s="429" t="s">
        <v>133</v>
      </c>
      <c r="C60" s="566"/>
      <c r="D60" s="566"/>
      <c r="E60" s="566"/>
      <c r="F60" s="566"/>
      <c r="G60" s="566"/>
      <c r="H60" s="566"/>
      <c r="I60" s="566"/>
      <c r="J60" s="566"/>
      <c r="K60" s="566">
        <v>1</v>
      </c>
      <c r="L60" s="566"/>
      <c r="M60" s="566"/>
      <c r="N60" s="566"/>
      <c r="O60" s="566">
        <v>1</v>
      </c>
      <c r="P60" s="566"/>
      <c r="Q60" s="428">
        <f>SUM(C60:P60)</f>
        <v>2</v>
      </c>
    </row>
    <row r="61" spans="1:17" s="256" customFormat="1" ht="139.5" customHeight="1">
      <c r="A61" s="605" t="s">
        <v>134</v>
      </c>
      <c r="B61" s="607" t="s">
        <v>621</v>
      </c>
      <c r="C61" s="566"/>
      <c r="D61" s="566"/>
      <c r="E61" s="566">
        <v>1</v>
      </c>
      <c r="F61" s="566"/>
      <c r="G61" s="566">
        <v>2</v>
      </c>
      <c r="H61" s="566"/>
      <c r="I61" s="566">
        <v>2</v>
      </c>
      <c r="J61" s="566">
        <v>2</v>
      </c>
      <c r="K61" s="566">
        <v>1</v>
      </c>
      <c r="L61" s="566"/>
      <c r="M61" s="566"/>
      <c r="N61" s="566"/>
      <c r="O61" s="566">
        <v>7</v>
      </c>
      <c r="P61" s="566"/>
      <c r="Q61" s="603">
        <f>SUM(C61:P61)</f>
        <v>15</v>
      </c>
    </row>
    <row r="62" spans="1:17" s="256" customFormat="1" ht="18.75" customHeight="1">
      <c r="A62" s="430" t="s">
        <v>135</v>
      </c>
      <c r="B62" s="429" t="s">
        <v>136</v>
      </c>
      <c r="C62" s="566"/>
      <c r="D62" s="566"/>
      <c r="E62" s="566"/>
      <c r="F62" s="566"/>
      <c r="G62" s="566">
        <v>1</v>
      </c>
      <c r="H62" s="566">
        <v>1</v>
      </c>
      <c r="I62" s="566"/>
      <c r="J62" s="566"/>
      <c r="K62" s="566"/>
      <c r="L62" s="566"/>
      <c r="M62" s="566"/>
      <c r="N62" s="566"/>
      <c r="O62" s="566">
        <v>1</v>
      </c>
      <c r="P62" s="566"/>
      <c r="Q62" s="428">
        <f aca="true" t="shared" si="1" ref="Q62:Q76">SUM(C62:P62)</f>
        <v>3</v>
      </c>
    </row>
    <row r="63" spans="1:17" s="256" customFormat="1" ht="18.75" customHeight="1">
      <c r="A63" s="430" t="s">
        <v>137</v>
      </c>
      <c r="B63" s="429" t="s">
        <v>138</v>
      </c>
      <c r="C63" s="566"/>
      <c r="D63" s="566"/>
      <c r="E63" s="566"/>
      <c r="F63" s="566"/>
      <c r="G63" s="566"/>
      <c r="H63" s="566">
        <v>1</v>
      </c>
      <c r="I63" s="566"/>
      <c r="J63" s="566">
        <v>2</v>
      </c>
      <c r="K63" s="566"/>
      <c r="L63" s="566"/>
      <c r="M63" s="566"/>
      <c r="N63" s="566"/>
      <c r="O63" s="566">
        <v>4</v>
      </c>
      <c r="P63" s="566"/>
      <c r="Q63" s="428">
        <f t="shared" si="1"/>
        <v>7</v>
      </c>
    </row>
    <row r="64" spans="1:17" s="256" customFormat="1" ht="18.75" customHeight="1">
      <c r="A64" s="441" t="s">
        <v>622</v>
      </c>
      <c r="B64" s="429" t="s">
        <v>139</v>
      </c>
      <c r="C64" s="566"/>
      <c r="D64" s="566"/>
      <c r="E64" s="566"/>
      <c r="F64" s="566">
        <v>2</v>
      </c>
      <c r="G64" s="566">
        <v>21</v>
      </c>
      <c r="H64" s="566">
        <v>6</v>
      </c>
      <c r="I64" s="566">
        <v>2</v>
      </c>
      <c r="J64" s="566">
        <v>3</v>
      </c>
      <c r="K64" s="566">
        <v>3</v>
      </c>
      <c r="L64" s="566">
        <v>1</v>
      </c>
      <c r="M64" s="566">
        <v>6</v>
      </c>
      <c r="N64" s="566">
        <v>1</v>
      </c>
      <c r="O64" s="566">
        <v>7</v>
      </c>
      <c r="P64" s="566"/>
      <c r="Q64" s="428">
        <f t="shared" si="1"/>
        <v>52</v>
      </c>
    </row>
    <row r="65" spans="1:17" s="256" customFormat="1" ht="18.75" customHeight="1">
      <c r="A65" s="430" t="s">
        <v>140</v>
      </c>
      <c r="B65" s="429" t="s">
        <v>141</v>
      </c>
      <c r="C65" s="566"/>
      <c r="D65" s="566"/>
      <c r="E65" s="566"/>
      <c r="F65" s="566"/>
      <c r="G65" s="566"/>
      <c r="H65" s="566"/>
      <c r="I65" s="566"/>
      <c r="J65" s="566"/>
      <c r="K65" s="566"/>
      <c r="L65" s="566"/>
      <c r="M65" s="566"/>
      <c r="N65" s="566"/>
      <c r="O65" s="566"/>
      <c r="P65" s="566"/>
      <c r="Q65" s="428">
        <f t="shared" si="1"/>
        <v>0</v>
      </c>
    </row>
    <row r="66" spans="1:17" s="256" customFormat="1" ht="18.75" customHeight="1">
      <c r="A66" s="430" t="s">
        <v>142</v>
      </c>
      <c r="B66" s="429" t="s">
        <v>143</v>
      </c>
      <c r="C66" s="566"/>
      <c r="D66" s="566"/>
      <c r="E66" s="566">
        <v>2</v>
      </c>
      <c r="F66" s="566"/>
      <c r="G66" s="566">
        <v>4</v>
      </c>
      <c r="H66" s="566"/>
      <c r="I66" s="566"/>
      <c r="J66" s="566">
        <v>3</v>
      </c>
      <c r="K66" s="566">
        <v>1</v>
      </c>
      <c r="L66" s="566"/>
      <c r="M66" s="566"/>
      <c r="N66" s="566"/>
      <c r="O66" s="566"/>
      <c r="P66" s="566"/>
      <c r="Q66" s="428">
        <f t="shared" si="1"/>
        <v>10</v>
      </c>
    </row>
    <row r="67" spans="1:17" s="256" customFormat="1" ht="18.75" customHeight="1">
      <c r="A67" s="430" t="s">
        <v>144</v>
      </c>
      <c r="B67" s="429" t="s">
        <v>145</v>
      </c>
      <c r="C67" s="566"/>
      <c r="D67" s="566"/>
      <c r="E67" s="566"/>
      <c r="F67" s="566">
        <v>1</v>
      </c>
      <c r="G67" s="566"/>
      <c r="H67" s="566"/>
      <c r="I67" s="566"/>
      <c r="J67" s="566"/>
      <c r="K67" s="566"/>
      <c r="L67" s="566"/>
      <c r="M67" s="566"/>
      <c r="N67" s="566"/>
      <c r="O67" s="566"/>
      <c r="P67" s="566"/>
      <c r="Q67" s="428">
        <f t="shared" si="1"/>
        <v>1</v>
      </c>
    </row>
    <row r="68" spans="1:17" s="256" customFormat="1" ht="18.75" customHeight="1">
      <c r="A68" s="430" t="s">
        <v>146</v>
      </c>
      <c r="B68" s="429" t="s">
        <v>147</v>
      </c>
      <c r="C68" s="566"/>
      <c r="D68" s="566"/>
      <c r="E68" s="566"/>
      <c r="F68" s="566"/>
      <c r="G68" s="566"/>
      <c r="H68" s="566"/>
      <c r="I68" s="566"/>
      <c r="J68" s="566"/>
      <c r="K68" s="566"/>
      <c r="L68" s="566">
        <v>3</v>
      </c>
      <c r="M68" s="566"/>
      <c r="N68" s="566"/>
      <c r="O68" s="566">
        <v>5</v>
      </c>
      <c r="P68" s="566"/>
      <c r="Q68" s="428">
        <f t="shared" si="1"/>
        <v>8</v>
      </c>
    </row>
    <row r="69" spans="1:17" s="256" customFormat="1" ht="18.75" customHeight="1">
      <c r="A69" s="441" t="s">
        <v>623</v>
      </c>
      <c r="B69" s="429" t="s">
        <v>148</v>
      </c>
      <c r="C69" s="566"/>
      <c r="D69" s="566"/>
      <c r="E69" s="566"/>
      <c r="F69" s="566">
        <v>2</v>
      </c>
      <c r="G69" s="566">
        <v>14</v>
      </c>
      <c r="H69" s="566">
        <v>1</v>
      </c>
      <c r="I69" s="566">
        <v>1</v>
      </c>
      <c r="J69" s="566"/>
      <c r="K69" s="566"/>
      <c r="L69" s="566">
        <v>2</v>
      </c>
      <c r="M69" s="566">
        <v>7</v>
      </c>
      <c r="N69" s="566"/>
      <c r="O69" s="566">
        <v>10</v>
      </c>
      <c r="P69" s="566"/>
      <c r="Q69" s="428">
        <f>SUM(C69:P69)</f>
        <v>37</v>
      </c>
    </row>
    <row r="70" spans="1:17" s="256" customFormat="1" ht="18.75" customHeight="1">
      <c r="A70" s="430" t="s">
        <v>149</v>
      </c>
      <c r="B70" s="429" t="s">
        <v>150</v>
      </c>
      <c r="C70" s="566"/>
      <c r="D70" s="566"/>
      <c r="E70" s="566"/>
      <c r="F70" s="566"/>
      <c r="G70" s="566"/>
      <c r="H70" s="566"/>
      <c r="I70" s="566"/>
      <c r="J70" s="566"/>
      <c r="K70" s="566"/>
      <c r="L70" s="566"/>
      <c r="M70" s="566"/>
      <c r="N70" s="566"/>
      <c r="O70" s="566"/>
      <c r="P70" s="566"/>
      <c r="Q70" s="428">
        <f t="shared" si="1"/>
        <v>0</v>
      </c>
    </row>
    <row r="71" spans="1:17" s="256" customFormat="1" ht="18.75" customHeight="1">
      <c r="A71" s="430" t="s">
        <v>151</v>
      </c>
      <c r="B71" s="429" t="s">
        <v>152</v>
      </c>
      <c r="C71" s="566"/>
      <c r="D71" s="566"/>
      <c r="E71" s="566"/>
      <c r="F71" s="566"/>
      <c r="G71" s="566"/>
      <c r="H71" s="566"/>
      <c r="I71" s="566"/>
      <c r="J71" s="566"/>
      <c r="K71" s="566"/>
      <c r="L71" s="566"/>
      <c r="M71" s="566">
        <v>1</v>
      </c>
      <c r="N71" s="566"/>
      <c r="O71" s="566"/>
      <c r="P71" s="566"/>
      <c r="Q71" s="428">
        <f t="shared" si="1"/>
        <v>1</v>
      </c>
    </row>
    <row r="72" spans="1:17" s="256" customFormat="1" ht="18.75" customHeight="1">
      <c r="A72" s="430" t="s">
        <v>153</v>
      </c>
      <c r="B72" s="429" t="s">
        <v>154</v>
      </c>
      <c r="C72" s="566"/>
      <c r="D72" s="566"/>
      <c r="E72" s="566">
        <v>1</v>
      </c>
      <c r="F72" s="566">
        <v>1</v>
      </c>
      <c r="G72" s="566">
        <v>2</v>
      </c>
      <c r="H72" s="566">
        <v>1</v>
      </c>
      <c r="I72" s="566">
        <v>1</v>
      </c>
      <c r="J72" s="566"/>
      <c r="K72" s="566">
        <v>1</v>
      </c>
      <c r="L72" s="566"/>
      <c r="M72" s="566">
        <v>2</v>
      </c>
      <c r="N72" s="566"/>
      <c r="O72" s="566">
        <v>5</v>
      </c>
      <c r="P72" s="566"/>
      <c r="Q72" s="428">
        <f t="shared" si="1"/>
        <v>14</v>
      </c>
    </row>
    <row r="73" spans="1:17" s="256" customFormat="1" ht="18.75" customHeight="1">
      <c r="A73" s="430" t="s">
        <v>155</v>
      </c>
      <c r="B73" s="429" t="s">
        <v>156</v>
      </c>
      <c r="C73" s="566"/>
      <c r="D73" s="566"/>
      <c r="E73" s="566"/>
      <c r="F73" s="566"/>
      <c r="G73" s="566">
        <v>2</v>
      </c>
      <c r="H73" s="566"/>
      <c r="I73" s="566"/>
      <c r="J73" s="566">
        <v>2</v>
      </c>
      <c r="K73" s="566"/>
      <c r="L73" s="566"/>
      <c r="M73" s="566"/>
      <c r="N73" s="566"/>
      <c r="O73" s="566"/>
      <c r="P73" s="566"/>
      <c r="Q73" s="428">
        <f t="shared" si="1"/>
        <v>4</v>
      </c>
    </row>
    <row r="74" spans="1:17" s="256" customFormat="1" ht="18.75" customHeight="1">
      <c r="A74" s="430" t="s">
        <v>157</v>
      </c>
      <c r="B74" s="429" t="s">
        <v>158</v>
      </c>
      <c r="C74" s="566"/>
      <c r="D74" s="566"/>
      <c r="E74" s="566"/>
      <c r="F74" s="566"/>
      <c r="G74" s="566"/>
      <c r="H74" s="566"/>
      <c r="I74" s="566"/>
      <c r="J74" s="566"/>
      <c r="K74" s="566"/>
      <c r="L74" s="566"/>
      <c r="M74" s="566"/>
      <c r="N74" s="566"/>
      <c r="O74" s="566"/>
      <c r="P74" s="566"/>
      <c r="Q74" s="428">
        <f t="shared" si="1"/>
        <v>0</v>
      </c>
    </row>
    <row r="75" spans="1:17" s="256" customFormat="1" ht="18.75" customHeight="1">
      <c r="A75" s="430" t="s">
        <v>159</v>
      </c>
      <c r="B75" s="429" t="s">
        <v>160</v>
      </c>
      <c r="C75" s="566"/>
      <c r="D75" s="566"/>
      <c r="E75" s="566"/>
      <c r="F75" s="566"/>
      <c r="G75" s="566"/>
      <c r="H75" s="566"/>
      <c r="I75" s="566"/>
      <c r="J75" s="566"/>
      <c r="K75" s="566"/>
      <c r="L75" s="566"/>
      <c r="M75" s="566"/>
      <c r="N75" s="566"/>
      <c r="O75" s="566"/>
      <c r="P75" s="566"/>
      <c r="Q75" s="428">
        <f t="shared" si="1"/>
        <v>0</v>
      </c>
    </row>
    <row r="76" spans="1:17" s="256" customFormat="1" ht="18.75" customHeight="1">
      <c r="A76" s="430" t="s">
        <v>161</v>
      </c>
      <c r="B76" s="429" t="s">
        <v>162</v>
      </c>
      <c r="C76" s="566"/>
      <c r="D76" s="566"/>
      <c r="E76" s="566"/>
      <c r="F76" s="566"/>
      <c r="G76" s="566"/>
      <c r="H76" s="566"/>
      <c r="I76" s="566"/>
      <c r="J76" s="566"/>
      <c r="K76" s="566"/>
      <c r="L76" s="566"/>
      <c r="M76" s="566"/>
      <c r="N76" s="566"/>
      <c r="O76" s="566"/>
      <c r="P76" s="566"/>
      <c r="Q76" s="428">
        <f t="shared" si="1"/>
        <v>0</v>
      </c>
    </row>
    <row r="77" spans="1:17" s="256" customFormat="1" ht="55.5" customHeight="1">
      <c r="A77" s="605" t="s">
        <v>163</v>
      </c>
      <c r="B77" s="607" t="s">
        <v>624</v>
      </c>
      <c r="C77" s="566"/>
      <c r="D77" s="566"/>
      <c r="E77" s="566"/>
      <c r="F77" s="566"/>
      <c r="G77" s="566"/>
      <c r="H77" s="566"/>
      <c r="I77" s="566"/>
      <c r="J77" s="566"/>
      <c r="K77" s="566"/>
      <c r="L77" s="566"/>
      <c r="M77" s="566"/>
      <c r="N77" s="566"/>
      <c r="O77" s="566"/>
      <c r="P77" s="566"/>
      <c r="Q77" s="603">
        <f aca="true" t="shared" si="2" ref="Q77:Q83">SUM(C77:P77)</f>
        <v>0</v>
      </c>
    </row>
    <row r="78" spans="1:17" s="256" customFormat="1" ht="18.75" customHeight="1">
      <c r="A78" s="430" t="s">
        <v>164</v>
      </c>
      <c r="B78" s="429" t="s">
        <v>165</v>
      </c>
      <c r="C78" s="566"/>
      <c r="D78" s="566"/>
      <c r="E78" s="566"/>
      <c r="F78" s="566"/>
      <c r="G78" s="566"/>
      <c r="H78" s="566"/>
      <c r="I78" s="566"/>
      <c r="J78" s="566"/>
      <c r="K78" s="566"/>
      <c r="L78" s="566">
        <v>1</v>
      </c>
      <c r="M78" s="566"/>
      <c r="N78" s="566"/>
      <c r="O78" s="566"/>
      <c r="P78" s="566"/>
      <c r="Q78" s="428">
        <f t="shared" si="2"/>
        <v>1</v>
      </c>
    </row>
    <row r="79" spans="1:17" s="256" customFormat="1" ht="18.75" customHeight="1">
      <c r="A79" s="430" t="s">
        <v>166</v>
      </c>
      <c r="B79" s="429" t="s">
        <v>167</v>
      </c>
      <c r="C79" s="566"/>
      <c r="D79" s="566"/>
      <c r="E79" s="566"/>
      <c r="F79" s="566"/>
      <c r="G79" s="566"/>
      <c r="H79" s="566"/>
      <c r="I79" s="566"/>
      <c r="J79" s="566"/>
      <c r="K79" s="566"/>
      <c r="L79" s="566"/>
      <c r="M79" s="566"/>
      <c r="N79" s="566"/>
      <c r="O79" s="566">
        <v>1</v>
      </c>
      <c r="P79" s="566"/>
      <c r="Q79" s="428">
        <f t="shared" si="2"/>
        <v>1</v>
      </c>
    </row>
    <row r="80" spans="1:17" s="256" customFormat="1" ht="18.75" customHeight="1">
      <c r="A80" s="508" t="s">
        <v>625</v>
      </c>
      <c r="B80" s="432" t="s">
        <v>559</v>
      </c>
      <c r="C80" s="566"/>
      <c r="D80" s="566"/>
      <c r="E80" s="566"/>
      <c r="F80" s="566"/>
      <c r="G80" s="566"/>
      <c r="H80" s="566"/>
      <c r="I80" s="566"/>
      <c r="J80" s="566"/>
      <c r="K80" s="566"/>
      <c r="L80" s="566"/>
      <c r="M80" s="566"/>
      <c r="N80" s="566"/>
      <c r="O80" s="566">
        <v>7</v>
      </c>
      <c r="P80" s="566"/>
      <c r="Q80" s="428">
        <f t="shared" si="2"/>
        <v>7</v>
      </c>
    </row>
    <row r="81" spans="1:17" s="256" customFormat="1" ht="18.75" customHeight="1">
      <c r="A81" s="508" t="s">
        <v>560</v>
      </c>
      <c r="B81" s="432" t="s">
        <v>561</v>
      </c>
      <c r="C81" s="566"/>
      <c r="D81" s="566"/>
      <c r="E81" s="566"/>
      <c r="F81" s="566"/>
      <c r="G81" s="566"/>
      <c r="H81" s="566"/>
      <c r="I81" s="566"/>
      <c r="J81" s="566"/>
      <c r="K81" s="566"/>
      <c r="L81" s="566"/>
      <c r="M81" s="566"/>
      <c r="N81" s="566"/>
      <c r="O81" s="566">
        <v>1</v>
      </c>
      <c r="P81" s="566"/>
      <c r="Q81" s="428">
        <f t="shared" si="2"/>
        <v>1</v>
      </c>
    </row>
    <row r="82" spans="1:17" s="256" customFormat="1" ht="101.25" customHeight="1">
      <c r="A82" s="604" t="s">
        <v>562</v>
      </c>
      <c r="B82" s="609" t="s">
        <v>626</v>
      </c>
      <c r="C82" s="566"/>
      <c r="D82" s="566"/>
      <c r="E82" s="566"/>
      <c r="F82" s="566"/>
      <c r="G82" s="566"/>
      <c r="H82" s="566"/>
      <c r="I82" s="566"/>
      <c r="J82" s="566"/>
      <c r="K82" s="566"/>
      <c r="L82" s="566"/>
      <c r="M82" s="566"/>
      <c r="N82" s="566"/>
      <c r="O82" s="566"/>
      <c r="P82" s="566"/>
      <c r="Q82" s="603">
        <f t="shared" si="2"/>
        <v>0</v>
      </c>
    </row>
    <row r="83" spans="1:17" s="132" customFormat="1" ht="18.75" customHeight="1" thickBot="1">
      <c r="A83" s="427" t="s">
        <v>168</v>
      </c>
      <c r="B83" s="509" t="s">
        <v>169</v>
      </c>
      <c r="C83" s="566"/>
      <c r="D83" s="566"/>
      <c r="E83" s="566"/>
      <c r="F83" s="566">
        <v>1</v>
      </c>
      <c r="G83" s="566">
        <v>2</v>
      </c>
      <c r="H83" s="566"/>
      <c r="I83" s="566">
        <v>1</v>
      </c>
      <c r="J83" s="566"/>
      <c r="K83" s="566">
        <v>2</v>
      </c>
      <c r="L83" s="566"/>
      <c r="M83" s="566"/>
      <c r="N83" s="566"/>
      <c r="O83" s="566">
        <v>9</v>
      </c>
      <c r="P83" s="566"/>
      <c r="Q83" s="426">
        <f t="shared" si="2"/>
        <v>15</v>
      </c>
    </row>
    <row r="84" spans="1:17" s="132" customFormat="1" ht="17.25" customHeight="1">
      <c r="A84" s="130"/>
      <c r="B84" s="772" t="s">
        <v>53</v>
      </c>
      <c r="C84" s="770">
        <f aca="true" t="shared" si="3" ref="C84:Q84">SUM(C13:C83)</f>
        <v>204</v>
      </c>
      <c r="D84" s="770">
        <f t="shared" si="3"/>
        <v>2</v>
      </c>
      <c r="E84" s="770">
        <f t="shared" si="3"/>
        <v>304</v>
      </c>
      <c r="F84" s="770">
        <f t="shared" si="3"/>
        <v>148</v>
      </c>
      <c r="G84" s="770">
        <f t="shared" si="3"/>
        <v>943</v>
      </c>
      <c r="H84" s="770">
        <f t="shared" si="3"/>
        <v>101</v>
      </c>
      <c r="I84" s="770">
        <f t="shared" si="3"/>
        <v>39</v>
      </c>
      <c r="J84" s="770">
        <f t="shared" si="3"/>
        <v>107</v>
      </c>
      <c r="K84" s="770">
        <f t="shared" si="3"/>
        <v>42</v>
      </c>
      <c r="L84" s="774">
        <f t="shared" si="3"/>
        <v>73</v>
      </c>
      <c r="M84" s="770">
        <f t="shared" si="3"/>
        <v>193</v>
      </c>
      <c r="N84" s="774">
        <f t="shared" si="3"/>
        <v>13</v>
      </c>
      <c r="O84" s="770">
        <f t="shared" si="3"/>
        <v>1628</v>
      </c>
      <c r="P84" s="776">
        <f t="shared" si="3"/>
        <v>3</v>
      </c>
      <c r="Q84" s="778">
        <f t="shared" si="3"/>
        <v>3800</v>
      </c>
    </row>
    <row r="85" spans="1:17" ht="17.25" customHeight="1" thickBot="1">
      <c r="A85" s="131"/>
      <c r="B85" s="773"/>
      <c r="C85" s="771"/>
      <c r="D85" s="771"/>
      <c r="E85" s="771"/>
      <c r="F85" s="771"/>
      <c r="G85" s="771"/>
      <c r="H85" s="771"/>
      <c r="I85" s="771"/>
      <c r="J85" s="771"/>
      <c r="K85" s="771"/>
      <c r="L85" s="775"/>
      <c r="M85" s="771"/>
      <c r="N85" s="775"/>
      <c r="O85" s="771"/>
      <c r="P85" s="777"/>
      <c r="Q85" s="779"/>
    </row>
    <row r="86" spans="2:17" ht="18.75" customHeight="1">
      <c r="B86" s="496" t="s">
        <v>547</v>
      </c>
      <c r="C86" s="780" t="s">
        <v>548</v>
      </c>
      <c r="D86" s="780"/>
      <c r="E86" s="780"/>
      <c r="F86" s="780"/>
      <c r="G86" s="780"/>
      <c r="H86" s="780"/>
      <c r="I86" s="780"/>
      <c r="J86" s="780"/>
      <c r="K86" s="780"/>
      <c r="L86" s="780"/>
      <c r="M86" s="780"/>
      <c r="N86" s="780"/>
      <c r="O86" s="780"/>
      <c r="P86" s="780"/>
      <c r="Q86" s="132"/>
    </row>
    <row r="88" spans="3:16" ht="14.25">
      <c r="C88" s="76">
        <f aca="true" t="shared" si="4" ref="C88:P88">SUM(C13:C83)</f>
        <v>204</v>
      </c>
      <c r="D88" s="76">
        <f t="shared" si="4"/>
        <v>2</v>
      </c>
      <c r="E88" s="76">
        <f t="shared" si="4"/>
        <v>304</v>
      </c>
      <c r="F88" s="202">
        <f t="shared" si="4"/>
        <v>148</v>
      </c>
      <c r="G88" s="76">
        <f t="shared" si="4"/>
        <v>943</v>
      </c>
      <c r="H88" s="76">
        <f t="shared" si="4"/>
        <v>101</v>
      </c>
      <c r="I88" s="76">
        <f t="shared" si="4"/>
        <v>39</v>
      </c>
      <c r="J88" s="76">
        <f t="shared" si="4"/>
        <v>107</v>
      </c>
      <c r="K88" s="76">
        <f t="shared" si="4"/>
        <v>42</v>
      </c>
      <c r="L88" s="76">
        <f t="shared" si="4"/>
        <v>73</v>
      </c>
      <c r="M88" s="76">
        <f t="shared" si="4"/>
        <v>193</v>
      </c>
      <c r="N88" s="76">
        <f t="shared" si="4"/>
        <v>13</v>
      </c>
      <c r="O88" s="76">
        <f t="shared" si="4"/>
        <v>1628</v>
      </c>
      <c r="P88" s="76">
        <f t="shared" si="4"/>
        <v>3</v>
      </c>
    </row>
    <row r="89" ht="14.25">
      <c r="B89" s="132"/>
    </row>
  </sheetData>
  <sheetProtection/>
  <mergeCells count="19">
    <mergeCell ref="O84:O85"/>
    <mergeCell ref="P84:P85"/>
    <mergeCell ref="Q84:Q85"/>
    <mergeCell ref="C86:P86"/>
    <mergeCell ref="H84:H85"/>
    <mergeCell ref="I84:I85"/>
    <mergeCell ref="J84:J85"/>
    <mergeCell ref="K84:K85"/>
    <mergeCell ref="L84:L85"/>
    <mergeCell ref="A1:B1"/>
    <mergeCell ref="L1:Q1"/>
    <mergeCell ref="M84:M85"/>
    <mergeCell ref="B84:B85"/>
    <mergeCell ref="C84:C85"/>
    <mergeCell ref="D84:D85"/>
    <mergeCell ref="E84:E85"/>
    <mergeCell ref="F84:F85"/>
    <mergeCell ref="G84:G85"/>
    <mergeCell ref="N84:N85"/>
  </mergeCells>
  <printOptions horizontalCentered="1"/>
  <pageMargins left="0.1968503937007874" right="0.1968503937007874" top="0.7086614173228347" bottom="0.5118110236220472" header="0.5118110236220472" footer="0.3937007874015748"/>
  <pageSetup horizontalDpi="300" verticalDpi="300" orientation="portrait" paperSize="8" scale="62" r:id="rId2"/>
  <headerFooter alignWithMargins="0">
    <oddFooter>&amp;C&amp;14- 12 -</oddFooter>
  </headerFooter>
  <drawing r:id="rId1"/>
</worksheet>
</file>

<file path=xl/worksheets/sheet15.xml><?xml version="1.0" encoding="utf-8"?>
<worksheet xmlns="http://schemas.openxmlformats.org/spreadsheetml/2006/main" xmlns:r="http://schemas.openxmlformats.org/officeDocument/2006/relationships">
  <sheetPr>
    <tabColor theme="9" tint="0.5999900102615356"/>
  </sheetPr>
  <dimension ref="A1:M20"/>
  <sheetViews>
    <sheetView view="pageBreakPreview" zoomScale="75" zoomScaleNormal="75" zoomScaleSheetLayoutView="75" zoomScalePageLayoutView="0" workbookViewId="0" topLeftCell="A1">
      <selection activeCell="M6" sqref="M6"/>
    </sheetView>
  </sheetViews>
  <sheetFormatPr defaultColWidth="9.00390625" defaultRowHeight="13.5"/>
  <cols>
    <col min="1" max="2" width="11.625" style="135" customWidth="1"/>
    <col min="3" max="11" width="11.625" style="0" customWidth="1"/>
  </cols>
  <sheetData>
    <row r="1" spans="1:11" s="26" customFormat="1" ht="30" customHeight="1">
      <c r="A1" s="781" t="s">
        <v>588</v>
      </c>
      <c r="B1" s="781"/>
      <c r="C1" s="781"/>
      <c r="D1" s="781"/>
      <c r="E1" s="781"/>
      <c r="F1" s="781"/>
      <c r="G1" s="781"/>
      <c r="I1" s="788" t="s">
        <v>644</v>
      </c>
      <c r="J1" s="788"/>
      <c r="K1" s="788"/>
    </row>
    <row r="2" spans="1:11" s="26" customFormat="1" ht="18" customHeight="1" thickBot="1">
      <c r="A2" s="290"/>
      <c r="B2" s="290"/>
      <c r="C2" s="290"/>
      <c r="D2" s="290"/>
      <c r="E2" s="290"/>
      <c r="F2" s="290"/>
      <c r="I2" s="291"/>
      <c r="J2" s="291"/>
      <c r="K2" s="288" t="s">
        <v>419</v>
      </c>
    </row>
    <row r="3" spans="1:11" s="26" customFormat="1" ht="61.5" customHeight="1">
      <c r="A3" s="77"/>
      <c r="B3" s="478" t="s">
        <v>171</v>
      </c>
      <c r="C3" s="789" t="s">
        <v>172</v>
      </c>
      <c r="D3" s="782" t="s">
        <v>173</v>
      </c>
      <c r="E3" s="782" t="s">
        <v>174</v>
      </c>
      <c r="F3" s="782" t="s">
        <v>175</v>
      </c>
      <c r="G3" s="782" t="s">
        <v>176</v>
      </c>
      <c r="H3" s="782" t="s">
        <v>177</v>
      </c>
      <c r="I3" s="782" t="s">
        <v>178</v>
      </c>
      <c r="J3" s="784" t="s">
        <v>179</v>
      </c>
      <c r="K3" s="786" t="s">
        <v>180</v>
      </c>
    </row>
    <row r="4" spans="1:11" s="26" customFormat="1" ht="61.5" customHeight="1" thickBot="1">
      <c r="A4" s="471" t="s">
        <v>293</v>
      </c>
      <c r="B4" s="79"/>
      <c r="C4" s="790"/>
      <c r="D4" s="783"/>
      <c r="E4" s="783"/>
      <c r="F4" s="783"/>
      <c r="G4" s="783"/>
      <c r="H4" s="783"/>
      <c r="I4" s="783"/>
      <c r="J4" s="785"/>
      <c r="K4" s="787"/>
    </row>
    <row r="5" spans="1:13" s="14" customFormat="1" ht="61.5" customHeight="1">
      <c r="A5" s="789" t="s">
        <v>294</v>
      </c>
      <c r="B5" s="66" t="s">
        <v>181</v>
      </c>
      <c r="C5" s="190">
        <v>523</v>
      </c>
      <c r="D5" s="191">
        <v>2378</v>
      </c>
      <c r="E5" s="191">
        <v>18</v>
      </c>
      <c r="F5" s="191">
        <v>0</v>
      </c>
      <c r="G5" s="191">
        <v>0</v>
      </c>
      <c r="H5" s="191">
        <v>0</v>
      </c>
      <c r="I5" s="191">
        <v>0</v>
      </c>
      <c r="J5" s="191">
        <v>0</v>
      </c>
      <c r="K5" s="193">
        <f>SUM(C5:J5)</f>
        <v>2919</v>
      </c>
      <c r="M5" s="629"/>
    </row>
    <row r="6" spans="1:11" s="14" customFormat="1" ht="61.5" customHeight="1">
      <c r="A6" s="791"/>
      <c r="B6" s="47" t="s">
        <v>297</v>
      </c>
      <c r="C6" s="194">
        <v>129</v>
      </c>
      <c r="D6" s="72">
        <v>138</v>
      </c>
      <c r="E6" s="72">
        <v>1</v>
      </c>
      <c r="F6" s="72">
        <v>0</v>
      </c>
      <c r="G6" s="72">
        <v>0</v>
      </c>
      <c r="H6" s="72">
        <v>0</v>
      </c>
      <c r="I6" s="72">
        <v>0</v>
      </c>
      <c r="J6" s="133">
        <v>0</v>
      </c>
      <c r="K6" s="195">
        <f>SUM(C6:J6)</f>
        <v>268</v>
      </c>
    </row>
    <row r="7" spans="1:11" s="14" customFormat="1" ht="61.5" customHeight="1">
      <c r="A7" s="791"/>
      <c r="B7" s="47" t="s">
        <v>182</v>
      </c>
      <c r="C7" s="194">
        <f aca="true" t="shared" si="0" ref="C7:J7">SUM(C5:C6)</f>
        <v>652</v>
      </c>
      <c r="D7" s="72">
        <f t="shared" si="0"/>
        <v>2516</v>
      </c>
      <c r="E7" s="72">
        <f t="shared" si="0"/>
        <v>19</v>
      </c>
      <c r="F7" s="72">
        <f t="shared" si="0"/>
        <v>0</v>
      </c>
      <c r="G7" s="72">
        <f>SUM(G5:G6)</f>
        <v>0</v>
      </c>
      <c r="H7" s="72">
        <f t="shared" si="0"/>
        <v>0</v>
      </c>
      <c r="I7" s="72">
        <f t="shared" si="0"/>
        <v>0</v>
      </c>
      <c r="J7" s="133">
        <f t="shared" si="0"/>
        <v>0</v>
      </c>
      <c r="K7" s="195">
        <f>SUM(K5:K6)</f>
        <v>3187</v>
      </c>
    </row>
    <row r="8" spans="1:11" s="14" customFormat="1" ht="61.5" customHeight="1">
      <c r="A8" s="791" t="s">
        <v>295</v>
      </c>
      <c r="B8" s="47" t="s">
        <v>181</v>
      </c>
      <c r="C8" s="194">
        <v>0</v>
      </c>
      <c r="D8" s="72">
        <v>7</v>
      </c>
      <c r="E8" s="72">
        <v>59</v>
      </c>
      <c r="F8" s="72">
        <v>7</v>
      </c>
      <c r="G8" s="72">
        <v>10</v>
      </c>
      <c r="H8" s="72">
        <v>0</v>
      </c>
      <c r="I8" s="72">
        <v>1</v>
      </c>
      <c r="J8" s="133">
        <v>7</v>
      </c>
      <c r="K8" s="195">
        <f>SUM(C8:J8)</f>
        <v>91</v>
      </c>
    </row>
    <row r="9" spans="1:11" s="14" customFormat="1" ht="61.5" customHeight="1">
      <c r="A9" s="791"/>
      <c r="B9" s="47" t="s">
        <v>297</v>
      </c>
      <c r="C9" s="194">
        <v>0</v>
      </c>
      <c r="D9" s="72">
        <v>0</v>
      </c>
      <c r="E9" s="72">
        <v>0</v>
      </c>
      <c r="F9" s="72">
        <v>0</v>
      </c>
      <c r="G9" s="72">
        <v>0</v>
      </c>
      <c r="H9" s="72">
        <v>0</v>
      </c>
      <c r="I9" s="72">
        <v>0</v>
      </c>
      <c r="J9" s="133">
        <v>0</v>
      </c>
      <c r="K9" s="195">
        <f>SUM(C9:J9)</f>
        <v>0</v>
      </c>
    </row>
    <row r="10" spans="1:11" s="14" customFormat="1" ht="61.5" customHeight="1">
      <c r="A10" s="791"/>
      <c r="B10" s="47" t="s">
        <v>182</v>
      </c>
      <c r="C10" s="194">
        <f aca="true" t="shared" si="1" ref="C10:J10">SUM(C8:C9)</f>
        <v>0</v>
      </c>
      <c r="D10" s="72">
        <f t="shared" si="1"/>
        <v>7</v>
      </c>
      <c r="E10" s="72">
        <f t="shared" si="1"/>
        <v>59</v>
      </c>
      <c r="F10" s="72">
        <f t="shared" si="1"/>
        <v>7</v>
      </c>
      <c r="G10" s="72">
        <f t="shared" si="1"/>
        <v>10</v>
      </c>
      <c r="H10" s="72">
        <f t="shared" si="1"/>
        <v>0</v>
      </c>
      <c r="I10" s="72">
        <f t="shared" si="1"/>
        <v>1</v>
      </c>
      <c r="J10" s="133">
        <f t="shared" si="1"/>
        <v>7</v>
      </c>
      <c r="K10" s="195">
        <f>SUM(K8:K9)</f>
        <v>91</v>
      </c>
    </row>
    <row r="11" spans="1:11" s="14" customFormat="1" ht="61.5" customHeight="1">
      <c r="A11" s="791" t="s">
        <v>296</v>
      </c>
      <c r="B11" s="47" t="s">
        <v>181</v>
      </c>
      <c r="C11" s="194">
        <v>3</v>
      </c>
      <c r="D11" s="72">
        <v>27</v>
      </c>
      <c r="E11" s="72">
        <v>1</v>
      </c>
      <c r="F11" s="72">
        <v>0</v>
      </c>
      <c r="G11" s="72">
        <v>0</v>
      </c>
      <c r="H11" s="72">
        <v>0</v>
      </c>
      <c r="I11" s="72">
        <v>0</v>
      </c>
      <c r="J11" s="133">
        <v>0</v>
      </c>
      <c r="K11" s="195">
        <f>SUM(C11:J11)</f>
        <v>31</v>
      </c>
    </row>
    <row r="12" spans="1:11" s="14" customFormat="1" ht="61.5" customHeight="1">
      <c r="A12" s="791"/>
      <c r="B12" s="47" t="s">
        <v>297</v>
      </c>
      <c r="C12" s="194">
        <v>6</v>
      </c>
      <c r="D12" s="72">
        <v>3</v>
      </c>
      <c r="E12" s="72">
        <v>0</v>
      </c>
      <c r="F12" s="72">
        <v>0</v>
      </c>
      <c r="G12" s="72">
        <v>0</v>
      </c>
      <c r="H12" s="72">
        <v>0</v>
      </c>
      <c r="I12" s="72">
        <v>0</v>
      </c>
      <c r="J12" s="133">
        <v>0</v>
      </c>
      <c r="K12" s="195">
        <f>SUM(C12:J12)</f>
        <v>9</v>
      </c>
    </row>
    <row r="13" spans="1:11" s="14" customFormat="1" ht="61.5" customHeight="1">
      <c r="A13" s="791"/>
      <c r="B13" s="47" t="s">
        <v>182</v>
      </c>
      <c r="C13" s="194">
        <f aca="true" t="shared" si="2" ref="C13:J13">SUM(C11:C12)</f>
        <v>9</v>
      </c>
      <c r="D13" s="72">
        <f t="shared" si="2"/>
        <v>30</v>
      </c>
      <c r="E13" s="72">
        <f t="shared" si="2"/>
        <v>1</v>
      </c>
      <c r="F13" s="72">
        <f t="shared" si="2"/>
        <v>0</v>
      </c>
      <c r="G13" s="72">
        <f t="shared" si="2"/>
        <v>0</v>
      </c>
      <c r="H13" s="72">
        <f t="shared" si="2"/>
        <v>0</v>
      </c>
      <c r="I13" s="72">
        <f t="shared" si="2"/>
        <v>0</v>
      </c>
      <c r="J13" s="133">
        <f t="shared" si="2"/>
        <v>0</v>
      </c>
      <c r="K13" s="195">
        <f>SUM(K11:K12)</f>
        <v>40</v>
      </c>
    </row>
    <row r="14" spans="1:11" s="14" customFormat="1" ht="61.5" customHeight="1">
      <c r="A14" s="791" t="s">
        <v>297</v>
      </c>
      <c r="B14" s="47" t="s">
        <v>181</v>
      </c>
      <c r="C14" s="194">
        <v>156</v>
      </c>
      <c r="D14" s="72">
        <v>180</v>
      </c>
      <c r="E14" s="72">
        <v>9</v>
      </c>
      <c r="F14" s="72">
        <v>1</v>
      </c>
      <c r="G14" s="72">
        <v>0</v>
      </c>
      <c r="H14" s="72">
        <v>0</v>
      </c>
      <c r="I14" s="72">
        <v>0</v>
      </c>
      <c r="J14" s="133">
        <v>0</v>
      </c>
      <c r="K14" s="195">
        <f>SUM(C14:J14)</f>
        <v>346</v>
      </c>
    </row>
    <row r="15" spans="1:11" s="14" customFormat="1" ht="61.5" customHeight="1">
      <c r="A15" s="791"/>
      <c r="B15" s="47" t="s">
        <v>297</v>
      </c>
      <c r="C15" s="194">
        <v>83</v>
      </c>
      <c r="D15" s="72">
        <v>35</v>
      </c>
      <c r="E15" s="72">
        <v>8</v>
      </c>
      <c r="F15" s="72">
        <v>6</v>
      </c>
      <c r="G15" s="72">
        <v>1</v>
      </c>
      <c r="H15" s="72">
        <v>0</v>
      </c>
      <c r="I15" s="72">
        <v>0</v>
      </c>
      <c r="J15" s="133">
        <v>3</v>
      </c>
      <c r="K15" s="195">
        <f>SUM(C15:J15)</f>
        <v>136</v>
      </c>
    </row>
    <row r="16" spans="1:11" s="14" customFormat="1" ht="61.5" customHeight="1" thickBot="1">
      <c r="A16" s="792"/>
      <c r="B16" s="67" t="s">
        <v>182</v>
      </c>
      <c r="C16" s="196">
        <f aca="true" t="shared" si="3" ref="C16:J16">SUM(C14:C15)</f>
        <v>239</v>
      </c>
      <c r="D16" s="74">
        <f t="shared" si="3"/>
        <v>215</v>
      </c>
      <c r="E16" s="74">
        <f t="shared" si="3"/>
        <v>17</v>
      </c>
      <c r="F16" s="74">
        <f t="shared" si="3"/>
        <v>7</v>
      </c>
      <c r="G16" s="74">
        <f t="shared" si="3"/>
        <v>1</v>
      </c>
      <c r="H16" s="74">
        <f t="shared" si="3"/>
        <v>0</v>
      </c>
      <c r="I16" s="74">
        <f t="shared" si="3"/>
        <v>0</v>
      </c>
      <c r="J16" s="197">
        <f t="shared" si="3"/>
        <v>3</v>
      </c>
      <c r="K16" s="198">
        <f>SUM(K14:K15)</f>
        <v>482</v>
      </c>
    </row>
    <row r="17" spans="1:11" s="14" customFormat="1" ht="61.5" customHeight="1">
      <c r="A17" s="789" t="s">
        <v>182</v>
      </c>
      <c r="B17" s="66" t="s">
        <v>181</v>
      </c>
      <c r="C17" s="190">
        <f>C14+C11+C8+C5</f>
        <v>682</v>
      </c>
      <c r="D17" s="191">
        <f aca="true" t="shared" si="4" ref="D17:J18">D14+D11+D8+D5</f>
        <v>2592</v>
      </c>
      <c r="E17" s="191">
        <f t="shared" si="4"/>
        <v>87</v>
      </c>
      <c r="F17" s="191">
        <f>F14+F11+F8+F5</f>
        <v>8</v>
      </c>
      <c r="G17" s="191">
        <f>G14+G11+G8+G5</f>
        <v>10</v>
      </c>
      <c r="H17" s="191">
        <f t="shared" si="4"/>
        <v>0</v>
      </c>
      <c r="I17" s="191">
        <f t="shared" si="4"/>
        <v>1</v>
      </c>
      <c r="J17" s="192">
        <f t="shared" si="4"/>
        <v>7</v>
      </c>
      <c r="K17" s="193">
        <f>SUM(C17:J17)</f>
        <v>3387</v>
      </c>
    </row>
    <row r="18" spans="1:11" s="14" customFormat="1" ht="61.5" customHeight="1">
      <c r="A18" s="791"/>
      <c r="B18" s="47" t="s">
        <v>297</v>
      </c>
      <c r="C18" s="194">
        <f>C15+C12+C9+C6</f>
        <v>218</v>
      </c>
      <c r="D18" s="72">
        <f t="shared" si="4"/>
        <v>176</v>
      </c>
      <c r="E18" s="72">
        <f t="shared" si="4"/>
        <v>9</v>
      </c>
      <c r="F18" s="72">
        <f t="shared" si="4"/>
        <v>6</v>
      </c>
      <c r="G18" s="72">
        <f t="shared" si="4"/>
        <v>1</v>
      </c>
      <c r="H18" s="72">
        <f t="shared" si="4"/>
        <v>0</v>
      </c>
      <c r="I18" s="72">
        <f t="shared" si="4"/>
        <v>0</v>
      </c>
      <c r="J18" s="133">
        <f t="shared" si="4"/>
        <v>3</v>
      </c>
      <c r="K18" s="195">
        <f>SUM(C18:J18)</f>
        <v>413</v>
      </c>
    </row>
    <row r="19" spans="1:11" s="14" customFormat="1" ht="61.5" customHeight="1" thickBot="1">
      <c r="A19" s="790"/>
      <c r="B19" s="42" t="s">
        <v>182</v>
      </c>
      <c r="C19" s="199">
        <f aca="true" t="shared" si="5" ref="C19:K19">SUM(C17:C18)</f>
        <v>900</v>
      </c>
      <c r="D19" s="134">
        <f t="shared" si="5"/>
        <v>2768</v>
      </c>
      <c r="E19" s="134">
        <f t="shared" si="5"/>
        <v>96</v>
      </c>
      <c r="F19" s="134">
        <f t="shared" si="5"/>
        <v>14</v>
      </c>
      <c r="G19" s="134">
        <f t="shared" si="5"/>
        <v>11</v>
      </c>
      <c r="H19" s="134">
        <f t="shared" si="5"/>
        <v>0</v>
      </c>
      <c r="I19" s="134">
        <f t="shared" si="5"/>
        <v>1</v>
      </c>
      <c r="J19" s="200">
        <f t="shared" si="5"/>
        <v>10</v>
      </c>
      <c r="K19" s="201">
        <f t="shared" si="5"/>
        <v>3800</v>
      </c>
    </row>
    <row r="20" ht="13.5">
      <c r="A20" s="454" t="s">
        <v>476</v>
      </c>
    </row>
  </sheetData>
  <sheetProtection/>
  <mergeCells count="16">
    <mergeCell ref="D3:D4"/>
    <mergeCell ref="A17:A19"/>
    <mergeCell ref="A5:A7"/>
    <mergeCell ref="A8:A10"/>
    <mergeCell ref="A11:A13"/>
    <mergeCell ref="A14:A16"/>
    <mergeCell ref="A1:G1"/>
    <mergeCell ref="E3:E4"/>
    <mergeCell ref="J3:J4"/>
    <mergeCell ref="K3:K4"/>
    <mergeCell ref="I1:K1"/>
    <mergeCell ref="F3:F4"/>
    <mergeCell ref="G3:G4"/>
    <mergeCell ref="H3:H4"/>
    <mergeCell ref="I3:I4"/>
    <mergeCell ref="C3:C4"/>
  </mergeCells>
  <printOptions/>
  <pageMargins left="0.7874015748031497" right="0.7874015748031497" top="0.984251968503937" bottom="0.984251968503937" header="0.5118110236220472" footer="0.31496062992125984"/>
  <pageSetup horizontalDpi="300" verticalDpi="300" orientation="portrait" paperSize="9" scale="67" r:id="rId2"/>
  <headerFooter alignWithMargins="0">
    <oddFooter>&amp;C&amp;14- 13 -</oddFooter>
  </headerFooter>
  <drawing r:id="rId1"/>
</worksheet>
</file>

<file path=xl/worksheets/sheet16.xml><?xml version="1.0" encoding="utf-8"?>
<worksheet xmlns="http://schemas.openxmlformats.org/spreadsheetml/2006/main" xmlns:r="http://schemas.openxmlformats.org/officeDocument/2006/relationships">
  <sheetPr>
    <tabColor theme="9" tint="0.5999900102615356"/>
  </sheetPr>
  <dimension ref="A1:J28"/>
  <sheetViews>
    <sheetView view="pageBreakPreview" zoomScale="80" zoomScaleSheetLayoutView="80" zoomScalePageLayoutView="0" workbookViewId="0" topLeftCell="A1">
      <selection activeCell="F4" sqref="F4"/>
    </sheetView>
  </sheetViews>
  <sheetFormatPr defaultColWidth="9.00390625" defaultRowHeight="13.5"/>
  <cols>
    <col min="1" max="1" width="8.00390625" style="0" customWidth="1"/>
    <col min="2" max="2" width="8.00390625" style="0" bestFit="1" customWidth="1"/>
    <col min="3" max="4" width="12.625" style="0" customWidth="1"/>
    <col min="5" max="10" width="12.625" style="135" customWidth="1"/>
    <col min="11" max="13" width="9.00390625" style="135" customWidth="1"/>
  </cols>
  <sheetData>
    <row r="1" spans="1:9" s="26" customFormat="1" ht="19.5" customHeight="1" thickBot="1">
      <c r="A1" s="799" t="s">
        <v>589</v>
      </c>
      <c r="B1" s="799"/>
      <c r="C1" s="799"/>
      <c r="D1" s="799"/>
      <c r="E1" s="799"/>
      <c r="F1" s="799"/>
      <c r="G1" s="799"/>
      <c r="H1" s="799"/>
      <c r="I1" s="296" t="s">
        <v>419</v>
      </c>
    </row>
    <row r="2" spans="1:9" s="18" customFormat="1" ht="9.75" customHeight="1">
      <c r="A2" s="804" t="s">
        <v>541</v>
      </c>
      <c r="B2" s="793" t="s">
        <v>274</v>
      </c>
      <c r="C2" s="795" t="s">
        <v>489</v>
      </c>
      <c r="D2" s="795" t="s">
        <v>488</v>
      </c>
      <c r="E2" s="797" t="s">
        <v>499</v>
      </c>
      <c r="F2" s="536"/>
      <c r="G2" s="532"/>
      <c r="H2" s="532"/>
      <c r="I2" s="533"/>
    </row>
    <row r="3" spans="1:9" s="18" customFormat="1" ht="28.5" customHeight="1" thickBot="1">
      <c r="A3" s="805"/>
      <c r="B3" s="794"/>
      <c r="C3" s="796"/>
      <c r="D3" s="796"/>
      <c r="E3" s="798"/>
      <c r="F3" s="535" t="s">
        <v>294</v>
      </c>
      <c r="G3" s="535" t="s">
        <v>295</v>
      </c>
      <c r="H3" s="534" t="s">
        <v>296</v>
      </c>
      <c r="I3" s="504" t="s">
        <v>297</v>
      </c>
    </row>
    <row r="4" spans="1:10" s="21" customFormat="1" ht="36" customHeight="1">
      <c r="A4" s="800" t="s">
        <v>342</v>
      </c>
      <c r="B4" s="89" t="s">
        <v>299</v>
      </c>
      <c r="C4" s="538">
        <v>976</v>
      </c>
      <c r="D4" s="538">
        <v>947</v>
      </c>
      <c r="E4" s="543">
        <f>SUM(F4:I4)</f>
        <v>934</v>
      </c>
      <c r="F4" s="179">
        <v>784</v>
      </c>
      <c r="G4" s="80">
        <v>53</v>
      </c>
      <c r="H4" s="80">
        <v>11</v>
      </c>
      <c r="I4" s="180">
        <v>86</v>
      </c>
      <c r="J4" s="628"/>
    </row>
    <row r="5" spans="1:9" s="21" customFormat="1" ht="36" customHeight="1">
      <c r="A5" s="801"/>
      <c r="B5" s="73" t="s">
        <v>297</v>
      </c>
      <c r="C5" s="539">
        <v>70</v>
      </c>
      <c r="D5" s="539">
        <v>61</v>
      </c>
      <c r="E5" s="125">
        <f>SUM(F5:I5)</f>
        <v>70</v>
      </c>
      <c r="F5" s="181">
        <v>40</v>
      </c>
      <c r="G5" s="53">
        <v>0</v>
      </c>
      <c r="H5" s="53">
        <v>2</v>
      </c>
      <c r="I5" s="182">
        <v>28</v>
      </c>
    </row>
    <row r="6" spans="1:9" s="21" customFormat="1" ht="36" customHeight="1" thickBot="1">
      <c r="A6" s="803"/>
      <c r="B6" s="73" t="s">
        <v>272</v>
      </c>
      <c r="C6" s="539">
        <f>C4+C5</f>
        <v>1046</v>
      </c>
      <c r="D6" s="539">
        <f>D4+D5</f>
        <v>1008</v>
      </c>
      <c r="E6" s="126">
        <f>SUM(F6:I6)</f>
        <v>1004</v>
      </c>
      <c r="F6" s="181">
        <f>F4+F5</f>
        <v>824</v>
      </c>
      <c r="G6" s="53">
        <f>G4+G5</f>
        <v>53</v>
      </c>
      <c r="H6" s="53">
        <f>H4+H5</f>
        <v>13</v>
      </c>
      <c r="I6" s="182">
        <f>I4+I5</f>
        <v>114</v>
      </c>
    </row>
    <row r="7" spans="1:9" s="21" customFormat="1" ht="36" customHeight="1">
      <c r="A7" s="800" t="s">
        <v>343</v>
      </c>
      <c r="B7" s="89" t="s">
        <v>299</v>
      </c>
      <c r="C7" s="538">
        <v>649</v>
      </c>
      <c r="D7" s="538">
        <v>620</v>
      </c>
      <c r="E7" s="543">
        <f aca="true" t="shared" si="0" ref="E7:E23">SUM(F7:I7)</f>
        <v>581</v>
      </c>
      <c r="F7" s="179">
        <v>499</v>
      </c>
      <c r="G7" s="80">
        <v>11</v>
      </c>
      <c r="H7" s="80">
        <v>0</v>
      </c>
      <c r="I7" s="180">
        <v>71</v>
      </c>
    </row>
    <row r="8" spans="1:9" s="21" customFormat="1" ht="36" customHeight="1">
      <c r="A8" s="801"/>
      <c r="B8" s="73" t="s">
        <v>297</v>
      </c>
      <c r="C8" s="539">
        <v>85</v>
      </c>
      <c r="D8" s="539">
        <v>79</v>
      </c>
      <c r="E8" s="126">
        <f t="shared" si="0"/>
        <v>77</v>
      </c>
      <c r="F8" s="181">
        <v>53</v>
      </c>
      <c r="G8" s="53">
        <v>0</v>
      </c>
      <c r="H8" s="53">
        <v>2</v>
      </c>
      <c r="I8" s="182">
        <v>22</v>
      </c>
    </row>
    <row r="9" spans="1:9" s="21" customFormat="1" ht="36" customHeight="1" thickBot="1">
      <c r="A9" s="803"/>
      <c r="B9" s="73" t="s">
        <v>272</v>
      </c>
      <c r="C9" s="539">
        <f>C7+C8</f>
        <v>734</v>
      </c>
      <c r="D9" s="539">
        <f>D7+D8</f>
        <v>699</v>
      </c>
      <c r="E9" s="126">
        <f t="shared" si="0"/>
        <v>658</v>
      </c>
      <c r="F9" s="181">
        <f>F7+F8</f>
        <v>552</v>
      </c>
      <c r="G9" s="53">
        <f>G7+G8</f>
        <v>11</v>
      </c>
      <c r="H9" s="53">
        <f>H7+H8</f>
        <v>2</v>
      </c>
      <c r="I9" s="182">
        <f>I7+I8</f>
        <v>93</v>
      </c>
    </row>
    <row r="10" spans="1:9" s="21" customFormat="1" ht="36" customHeight="1">
      <c r="A10" s="800" t="s">
        <v>344</v>
      </c>
      <c r="B10" s="89" t="s">
        <v>299</v>
      </c>
      <c r="C10" s="538">
        <v>398</v>
      </c>
      <c r="D10" s="538">
        <v>460</v>
      </c>
      <c r="E10" s="543">
        <f t="shared" si="0"/>
        <v>456</v>
      </c>
      <c r="F10" s="179">
        <v>389</v>
      </c>
      <c r="G10" s="80">
        <v>2</v>
      </c>
      <c r="H10" s="80">
        <v>7</v>
      </c>
      <c r="I10" s="180">
        <v>58</v>
      </c>
    </row>
    <row r="11" spans="1:9" s="21" customFormat="1" ht="36" customHeight="1">
      <c r="A11" s="801"/>
      <c r="B11" s="73" t="s">
        <v>297</v>
      </c>
      <c r="C11" s="539">
        <v>78</v>
      </c>
      <c r="D11" s="539">
        <v>60</v>
      </c>
      <c r="E11" s="126">
        <f t="shared" si="0"/>
        <v>47</v>
      </c>
      <c r="F11" s="181">
        <v>28</v>
      </c>
      <c r="G11" s="53">
        <v>0</v>
      </c>
      <c r="H11" s="53">
        <v>2</v>
      </c>
      <c r="I11" s="182">
        <v>17</v>
      </c>
    </row>
    <row r="12" spans="1:9" s="21" customFormat="1" ht="36" customHeight="1" thickBot="1">
      <c r="A12" s="803"/>
      <c r="B12" s="73" t="s">
        <v>272</v>
      </c>
      <c r="C12" s="539">
        <f>C10+C11</f>
        <v>476</v>
      </c>
      <c r="D12" s="539">
        <f>D10+D11</f>
        <v>520</v>
      </c>
      <c r="E12" s="126">
        <f t="shared" si="0"/>
        <v>503</v>
      </c>
      <c r="F12" s="181">
        <f>F10+F11</f>
        <v>417</v>
      </c>
      <c r="G12" s="53">
        <f>G10+G11</f>
        <v>2</v>
      </c>
      <c r="H12" s="53">
        <f>H10+H11</f>
        <v>9</v>
      </c>
      <c r="I12" s="182">
        <f>I10+I11</f>
        <v>75</v>
      </c>
    </row>
    <row r="13" spans="1:9" s="21" customFormat="1" ht="36" customHeight="1">
      <c r="A13" s="800" t="s">
        <v>345</v>
      </c>
      <c r="B13" s="89" t="s">
        <v>299</v>
      </c>
      <c r="C13" s="538">
        <v>452</v>
      </c>
      <c r="D13" s="538">
        <v>477</v>
      </c>
      <c r="E13" s="543">
        <f t="shared" si="0"/>
        <v>485</v>
      </c>
      <c r="F13" s="179">
        <v>428</v>
      </c>
      <c r="G13" s="80">
        <v>3</v>
      </c>
      <c r="H13" s="80">
        <v>2</v>
      </c>
      <c r="I13" s="180">
        <v>52</v>
      </c>
    </row>
    <row r="14" spans="1:9" s="21" customFormat="1" ht="36" customHeight="1">
      <c r="A14" s="801"/>
      <c r="B14" s="73" t="s">
        <v>297</v>
      </c>
      <c r="C14" s="539">
        <v>62</v>
      </c>
      <c r="D14" s="539">
        <v>68</v>
      </c>
      <c r="E14" s="126">
        <f t="shared" si="0"/>
        <v>54</v>
      </c>
      <c r="F14" s="181">
        <v>33</v>
      </c>
      <c r="G14" s="53">
        <v>0</v>
      </c>
      <c r="H14" s="53">
        <v>0</v>
      </c>
      <c r="I14" s="182">
        <v>21</v>
      </c>
    </row>
    <row r="15" spans="1:9" s="21" customFormat="1" ht="36" customHeight="1" thickBot="1">
      <c r="A15" s="803"/>
      <c r="B15" s="73" t="s">
        <v>272</v>
      </c>
      <c r="C15" s="539">
        <f>C13+C14</f>
        <v>514</v>
      </c>
      <c r="D15" s="539">
        <f>D13+D14</f>
        <v>545</v>
      </c>
      <c r="E15" s="126">
        <f t="shared" si="0"/>
        <v>539</v>
      </c>
      <c r="F15" s="181">
        <f>F13+F14</f>
        <v>461</v>
      </c>
      <c r="G15" s="53">
        <f>G13+G14</f>
        <v>3</v>
      </c>
      <c r="H15" s="53">
        <f>H13+H14</f>
        <v>2</v>
      </c>
      <c r="I15" s="182">
        <f>I13+I14</f>
        <v>73</v>
      </c>
    </row>
    <row r="16" spans="1:9" s="21" customFormat="1" ht="36" customHeight="1">
      <c r="A16" s="800" t="s">
        <v>346</v>
      </c>
      <c r="B16" s="89" t="s">
        <v>299</v>
      </c>
      <c r="C16" s="538">
        <v>369</v>
      </c>
      <c r="D16" s="538">
        <v>383</v>
      </c>
      <c r="E16" s="543">
        <f t="shared" si="0"/>
        <v>349</v>
      </c>
      <c r="F16" s="179">
        <v>306</v>
      </c>
      <c r="G16" s="80">
        <v>9</v>
      </c>
      <c r="H16" s="80">
        <v>7</v>
      </c>
      <c r="I16" s="80">
        <v>27</v>
      </c>
    </row>
    <row r="17" spans="1:9" s="21" customFormat="1" ht="36" customHeight="1">
      <c r="A17" s="801"/>
      <c r="B17" s="73" t="s">
        <v>297</v>
      </c>
      <c r="C17" s="539">
        <v>67</v>
      </c>
      <c r="D17" s="539">
        <v>77</v>
      </c>
      <c r="E17" s="126">
        <f t="shared" si="0"/>
        <v>84</v>
      </c>
      <c r="F17" s="181">
        <v>53</v>
      </c>
      <c r="G17" s="53">
        <v>0</v>
      </c>
      <c r="H17" s="53">
        <v>3</v>
      </c>
      <c r="I17" s="53">
        <v>28</v>
      </c>
    </row>
    <row r="18" spans="1:9" s="21" customFormat="1" ht="36" customHeight="1" thickBot="1">
      <c r="A18" s="803"/>
      <c r="B18" s="73" t="s">
        <v>272</v>
      </c>
      <c r="C18" s="539">
        <f>C16+C17</f>
        <v>436</v>
      </c>
      <c r="D18" s="539">
        <f>D16+D17</f>
        <v>460</v>
      </c>
      <c r="E18" s="126">
        <f t="shared" si="0"/>
        <v>433</v>
      </c>
      <c r="F18" s="181">
        <f>F16+F17</f>
        <v>359</v>
      </c>
      <c r="G18" s="53">
        <f>G16+G17</f>
        <v>9</v>
      </c>
      <c r="H18" s="53">
        <f>H16+H17</f>
        <v>10</v>
      </c>
      <c r="I18" s="182">
        <f>I16+I17</f>
        <v>55</v>
      </c>
    </row>
    <row r="19" spans="1:9" s="21" customFormat="1" ht="36" customHeight="1">
      <c r="A19" s="800" t="s">
        <v>347</v>
      </c>
      <c r="B19" s="89" t="s">
        <v>299</v>
      </c>
      <c r="C19" s="538">
        <v>508</v>
      </c>
      <c r="D19" s="538">
        <v>513</v>
      </c>
      <c r="E19" s="543">
        <f t="shared" si="0"/>
        <v>524</v>
      </c>
      <c r="F19" s="179">
        <v>467</v>
      </c>
      <c r="G19" s="80">
        <v>13</v>
      </c>
      <c r="H19" s="80">
        <v>3</v>
      </c>
      <c r="I19" s="180">
        <v>41</v>
      </c>
    </row>
    <row r="20" spans="1:9" s="21" customFormat="1" ht="36" customHeight="1">
      <c r="A20" s="801"/>
      <c r="B20" s="73" t="s">
        <v>297</v>
      </c>
      <c r="C20" s="539">
        <v>81</v>
      </c>
      <c r="D20" s="539">
        <v>75</v>
      </c>
      <c r="E20" s="126">
        <f t="shared" si="0"/>
        <v>77</v>
      </c>
      <c r="F20" s="181">
        <v>60</v>
      </c>
      <c r="G20" s="53">
        <v>0</v>
      </c>
      <c r="H20" s="53">
        <v>0</v>
      </c>
      <c r="I20" s="182">
        <v>17</v>
      </c>
    </row>
    <row r="21" spans="1:9" s="21" customFormat="1" ht="36" customHeight="1" thickBot="1">
      <c r="A21" s="803"/>
      <c r="B21" s="73" t="s">
        <v>272</v>
      </c>
      <c r="C21" s="539">
        <f>C19+C20</f>
        <v>589</v>
      </c>
      <c r="D21" s="539">
        <f>D19+D20</f>
        <v>588</v>
      </c>
      <c r="E21" s="126">
        <f t="shared" si="0"/>
        <v>601</v>
      </c>
      <c r="F21" s="181">
        <f>F19+F20</f>
        <v>527</v>
      </c>
      <c r="G21" s="53">
        <f>G19+G20</f>
        <v>13</v>
      </c>
      <c r="H21" s="53">
        <f>H19+H20</f>
        <v>3</v>
      </c>
      <c r="I21" s="182">
        <f>I19+I20</f>
        <v>58</v>
      </c>
    </row>
    <row r="22" spans="1:9" s="21" customFormat="1" ht="36" customHeight="1">
      <c r="A22" s="800" t="s">
        <v>348</v>
      </c>
      <c r="B22" s="89" t="s">
        <v>299</v>
      </c>
      <c r="C22" s="538">
        <v>48</v>
      </c>
      <c r="D22" s="538">
        <v>83</v>
      </c>
      <c r="E22" s="543">
        <f t="shared" si="0"/>
        <v>58</v>
      </c>
      <c r="F22" s="179">
        <v>46</v>
      </c>
      <c r="G22" s="80">
        <v>0</v>
      </c>
      <c r="H22" s="80">
        <v>1</v>
      </c>
      <c r="I22" s="180">
        <v>11</v>
      </c>
    </row>
    <row r="23" spans="1:9" s="21" customFormat="1" ht="36" customHeight="1">
      <c r="A23" s="801"/>
      <c r="B23" s="73" t="s">
        <v>297</v>
      </c>
      <c r="C23" s="539">
        <v>5</v>
      </c>
      <c r="D23" s="539">
        <v>9</v>
      </c>
      <c r="E23" s="126">
        <f t="shared" si="0"/>
        <v>4</v>
      </c>
      <c r="F23" s="181">
        <v>1</v>
      </c>
      <c r="G23" s="53">
        <v>0</v>
      </c>
      <c r="H23" s="53">
        <v>0</v>
      </c>
      <c r="I23" s="182">
        <v>3</v>
      </c>
    </row>
    <row r="24" spans="1:9" s="21" customFormat="1" ht="36" customHeight="1" thickBot="1">
      <c r="A24" s="801"/>
      <c r="B24" s="88" t="s">
        <v>272</v>
      </c>
      <c r="C24" s="540">
        <f>C22+C23</f>
        <v>53</v>
      </c>
      <c r="D24" s="540">
        <f>D22+D23</f>
        <v>92</v>
      </c>
      <c r="E24" s="544">
        <f>SUM(F24:I24)</f>
        <v>62</v>
      </c>
      <c r="F24" s="183">
        <f>F22+F23</f>
        <v>47</v>
      </c>
      <c r="G24" s="170">
        <f>G22+G23</f>
        <v>0</v>
      </c>
      <c r="H24" s="170">
        <f>H22+H23</f>
        <v>1</v>
      </c>
      <c r="I24" s="184">
        <f>I22+I23</f>
        <v>14</v>
      </c>
    </row>
    <row r="25" spans="1:9" s="21" customFormat="1" ht="36" customHeight="1">
      <c r="A25" s="800" t="s">
        <v>182</v>
      </c>
      <c r="B25" s="89" t="s">
        <v>299</v>
      </c>
      <c r="C25" s="538">
        <f>C4+C7+C10+C13+C16+C19+C22</f>
        <v>3400</v>
      </c>
      <c r="D25" s="538">
        <f aca="true" t="shared" si="1" ref="D25:I27">D4+D7+D10+D13+D16+D19+D22</f>
        <v>3483</v>
      </c>
      <c r="E25" s="543">
        <f t="shared" si="1"/>
        <v>3387</v>
      </c>
      <c r="F25" s="179">
        <f>F4+F7+F10+F13+F16+F19+F22</f>
        <v>2919</v>
      </c>
      <c r="G25" s="80">
        <f t="shared" si="1"/>
        <v>91</v>
      </c>
      <c r="H25" s="80">
        <f t="shared" si="1"/>
        <v>31</v>
      </c>
      <c r="I25" s="180">
        <f t="shared" si="1"/>
        <v>346</v>
      </c>
    </row>
    <row r="26" spans="1:9" s="21" customFormat="1" ht="36" customHeight="1">
      <c r="A26" s="801"/>
      <c r="B26" s="73" t="s">
        <v>297</v>
      </c>
      <c r="C26" s="541">
        <f>C5+C8+C11+C14+C17+C20+C23</f>
        <v>448</v>
      </c>
      <c r="D26" s="541">
        <f t="shared" si="1"/>
        <v>429</v>
      </c>
      <c r="E26" s="125">
        <f t="shared" si="1"/>
        <v>413</v>
      </c>
      <c r="F26" s="207">
        <f>F5+F8+F11+F14+F17+F20+F23</f>
        <v>268</v>
      </c>
      <c r="G26" s="58">
        <f t="shared" si="1"/>
        <v>0</v>
      </c>
      <c r="H26" s="58">
        <f t="shared" si="1"/>
        <v>9</v>
      </c>
      <c r="I26" s="208">
        <f t="shared" si="1"/>
        <v>136</v>
      </c>
    </row>
    <row r="27" spans="1:9" s="21" customFormat="1" ht="36" customHeight="1" thickBot="1">
      <c r="A27" s="802"/>
      <c r="B27" s="84" t="s">
        <v>272</v>
      </c>
      <c r="C27" s="542">
        <f>C6+C9+C12+C15+C18+C21+C24</f>
        <v>3848</v>
      </c>
      <c r="D27" s="542">
        <f t="shared" si="1"/>
        <v>3912</v>
      </c>
      <c r="E27" s="545">
        <f t="shared" si="1"/>
        <v>3800</v>
      </c>
      <c r="F27" s="209">
        <f>F6+F9+F12+F15+F18+F21+F24</f>
        <v>3187</v>
      </c>
      <c r="G27" s="210">
        <f t="shared" si="1"/>
        <v>91</v>
      </c>
      <c r="H27" s="210">
        <f t="shared" si="1"/>
        <v>40</v>
      </c>
      <c r="I27" s="211">
        <f t="shared" si="1"/>
        <v>482</v>
      </c>
    </row>
    <row r="28" spans="1:2" ht="13.5">
      <c r="A28" s="454" t="s">
        <v>520</v>
      </c>
      <c r="B28" s="149"/>
    </row>
  </sheetData>
  <sheetProtection/>
  <mergeCells count="14">
    <mergeCell ref="A4:A6"/>
    <mergeCell ref="A7:A9"/>
    <mergeCell ref="A10:A12"/>
    <mergeCell ref="A2:A3"/>
    <mergeCell ref="B2:B3"/>
    <mergeCell ref="C2:C3"/>
    <mergeCell ref="D2:D3"/>
    <mergeCell ref="E2:E3"/>
    <mergeCell ref="A1:H1"/>
    <mergeCell ref="A25:A27"/>
    <mergeCell ref="A13:A15"/>
    <mergeCell ref="A16:A18"/>
    <mergeCell ref="A19:A21"/>
    <mergeCell ref="A22:A24"/>
  </mergeCells>
  <printOptions horizontalCentered="1"/>
  <pageMargins left="0.7874015748031497" right="0.7874015748031497" top="0.984251968503937" bottom="0.7874015748031497" header="0.5118110236220472" footer="0.5118110236220472"/>
  <pageSetup horizontalDpi="600" verticalDpi="600" orientation="portrait" paperSize="9" scale="82" r:id="rId2"/>
  <headerFooter alignWithMargins="0">
    <oddFooter>&amp;C- 14 -</oddFooter>
  </headerFooter>
  <drawing r:id="rId1"/>
</worksheet>
</file>

<file path=xl/worksheets/sheet17.xml><?xml version="1.0" encoding="utf-8"?>
<worksheet xmlns="http://schemas.openxmlformats.org/spreadsheetml/2006/main" xmlns:r="http://schemas.openxmlformats.org/officeDocument/2006/relationships">
  <sheetPr>
    <tabColor theme="9" tint="0.5999900102615356"/>
  </sheetPr>
  <dimension ref="AJ6:BD81"/>
  <sheetViews>
    <sheetView view="pageBreakPreview" zoomScaleSheetLayoutView="100" zoomScalePageLayoutView="0" workbookViewId="0" topLeftCell="A1">
      <selection activeCell="AK8" sqref="AK8"/>
    </sheetView>
  </sheetViews>
  <sheetFormatPr defaultColWidth="9.00390625" defaultRowHeight="13.5"/>
  <cols>
    <col min="1" max="35" width="2.625" style="0" customWidth="1"/>
    <col min="36" max="36" width="6.50390625" style="0" customWidth="1"/>
    <col min="37" max="37" width="7.25390625" style="0" customWidth="1"/>
    <col min="38" max="40" width="2.625" style="0" customWidth="1"/>
    <col min="41" max="41" width="5.25390625" style="0" customWidth="1"/>
    <col min="42" max="43" width="2.625" style="0" customWidth="1"/>
    <col min="44" max="44" width="5.00390625" style="0" customWidth="1"/>
    <col min="45" max="46" width="2.625" style="0" customWidth="1"/>
    <col min="47" max="47" width="4.25390625" style="0" customWidth="1"/>
    <col min="48" max="52" width="2.625" style="0" customWidth="1"/>
    <col min="53" max="53" width="5.00390625" style="0" customWidth="1"/>
    <col min="54" max="54" width="6.25390625" style="0" customWidth="1"/>
    <col min="55" max="71" width="2.625" style="0" customWidth="1"/>
  </cols>
  <sheetData>
    <row r="6" spans="37:42" ht="13.5">
      <c r="AK6" s="212"/>
      <c r="AM6" s="434"/>
      <c r="AN6" s="434"/>
      <c r="AO6" s="434"/>
      <c r="AP6" s="434"/>
    </row>
    <row r="7" spans="37:45" ht="13.5">
      <c r="AK7" s="212"/>
      <c r="AM7" s="434"/>
      <c r="AN7" s="434"/>
      <c r="AO7" s="434"/>
      <c r="AP7" s="434"/>
      <c r="AQ7" s="434"/>
      <c r="AR7" s="434"/>
      <c r="AS7" s="434"/>
    </row>
    <row r="8" spans="36:47" ht="13.5">
      <c r="AJ8" t="s">
        <v>342</v>
      </c>
      <c r="AK8" s="212">
        <f>'14 '!E6</f>
        <v>1004</v>
      </c>
      <c r="AM8" s="434"/>
      <c r="AN8" s="434"/>
      <c r="AO8" s="435"/>
      <c r="AP8" s="434"/>
      <c r="AQ8" s="434"/>
      <c r="AR8" s="435">
        <f aca="true" t="shared" si="0" ref="AR8:AR14">SUM(AK8)</f>
        <v>1004</v>
      </c>
      <c r="AS8" s="434"/>
      <c r="AU8" s="435"/>
    </row>
    <row r="9" spans="36:47" ht="13.5">
      <c r="AJ9" t="s">
        <v>343</v>
      </c>
      <c r="AK9" s="212">
        <f>'14 '!E9</f>
        <v>658</v>
      </c>
      <c r="AM9" s="434"/>
      <c r="AN9" s="434"/>
      <c r="AO9" s="434"/>
      <c r="AP9" s="434"/>
      <c r="AQ9" s="434"/>
      <c r="AR9" s="435">
        <f t="shared" si="0"/>
        <v>658</v>
      </c>
      <c r="AS9" s="434"/>
      <c r="AU9" s="435"/>
    </row>
    <row r="10" spans="36:47" ht="13.5">
      <c r="AJ10" t="s">
        <v>349</v>
      </c>
      <c r="AK10" s="212">
        <f>'14 '!E12</f>
        <v>503</v>
      </c>
      <c r="AQ10" s="434"/>
      <c r="AR10" s="435">
        <f t="shared" si="0"/>
        <v>503</v>
      </c>
      <c r="AS10" s="434"/>
      <c r="AU10" s="435"/>
    </row>
    <row r="11" spans="36:47" ht="13.5">
      <c r="AJ11" t="s">
        <v>350</v>
      </c>
      <c r="AK11" s="212">
        <f>'14 '!E15</f>
        <v>539</v>
      </c>
      <c r="AQ11" s="434"/>
      <c r="AR11" s="435">
        <f t="shared" si="0"/>
        <v>539</v>
      </c>
      <c r="AS11" s="434"/>
      <c r="AU11" s="435"/>
    </row>
    <row r="12" spans="36:47" ht="13.5">
      <c r="AJ12" t="s">
        <v>351</v>
      </c>
      <c r="AK12" s="212">
        <f>'14 '!E18</f>
        <v>433</v>
      </c>
      <c r="AQ12" s="434"/>
      <c r="AR12" s="435">
        <f t="shared" si="0"/>
        <v>433</v>
      </c>
      <c r="AS12" s="434"/>
      <c r="AU12" s="435"/>
    </row>
    <row r="13" spans="36:47" ht="13.5">
      <c r="AJ13" t="s">
        <v>352</v>
      </c>
      <c r="AK13" s="212">
        <f>'14 '!E21</f>
        <v>601</v>
      </c>
      <c r="AQ13" s="434"/>
      <c r="AR13" s="435">
        <f t="shared" si="0"/>
        <v>601</v>
      </c>
      <c r="AS13" s="434"/>
      <c r="AU13" s="435"/>
    </row>
    <row r="14" spans="36:47" ht="13.5">
      <c r="AJ14" t="s">
        <v>353</v>
      </c>
      <c r="AK14" s="212">
        <f>'14 '!E24</f>
        <v>62</v>
      </c>
      <c r="AQ14" s="434"/>
      <c r="AR14" s="435">
        <f t="shared" si="0"/>
        <v>62</v>
      </c>
      <c r="AS14" s="434"/>
      <c r="AU14" s="435"/>
    </row>
    <row r="15" spans="43:45" ht="13.5">
      <c r="AQ15" s="434"/>
      <c r="AR15" s="434"/>
      <c r="AS15" s="434"/>
    </row>
    <row r="16" spans="43:45" ht="13.5">
      <c r="AQ16" s="434"/>
      <c r="AR16" s="434"/>
      <c r="AS16" s="434"/>
    </row>
    <row r="58" spans="47:50" ht="13.5">
      <c r="AU58" s="434"/>
      <c r="AV58" s="434"/>
      <c r="AW58" s="434"/>
      <c r="AX58" s="434"/>
    </row>
    <row r="59" spans="47:50" ht="39" customHeight="1">
      <c r="AU59" s="434"/>
      <c r="AV59" s="434"/>
      <c r="AW59" s="439" t="s">
        <v>501</v>
      </c>
      <c r="AX59" s="434"/>
    </row>
    <row r="60" spans="47:50" ht="13.5">
      <c r="AU60" s="434"/>
      <c r="AV60" s="434"/>
      <c r="AW60" s="434"/>
      <c r="AX60" s="434"/>
    </row>
    <row r="61" spans="47:50" ht="13.5">
      <c r="AU61" s="434"/>
      <c r="AV61" s="434"/>
      <c r="AW61" s="434"/>
      <c r="AX61" s="434"/>
    </row>
    <row r="62" spans="51:56" ht="13.5">
      <c r="AY62" s="437"/>
      <c r="AZ62" s="437"/>
      <c r="BA62" s="437"/>
      <c r="BB62" s="437"/>
      <c r="BC62" s="437"/>
      <c r="BD62" s="434"/>
    </row>
    <row r="63" spans="51:56" ht="12.75" customHeight="1">
      <c r="AY63" s="437"/>
      <c r="AZ63" s="437"/>
      <c r="BA63" s="436" t="s">
        <v>502</v>
      </c>
      <c r="BB63" s="437"/>
      <c r="BC63" s="437"/>
      <c r="BD63" s="434"/>
    </row>
    <row r="64" spans="51:56" ht="12.75" customHeight="1">
      <c r="AY64" s="437"/>
      <c r="AZ64" s="437"/>
      <c r="BA64" s="436" t="s">
        <v>503</v>
      </c>
      <c r="BB64" s="437"/>
      <c r="BC64" s="437"/>
      <c r="BD64" s="434"/>
    </row>
    <row r="65" spans="51:56" ht="12.75" customHeight="1">
      <c r="AY65" s="437"/>
      <c r="AZ65" s="437"/>
      <c r="BA65" s="436" t="s">
        <v>504</v>
      </c>
      <c r="BB65" s="437"/>
      <c r="BC65" s="437"/>
      <c r="BD65" s="434"/>
    </row>
    <row r="66" spans="51:56" ht="12.75" customHeight="1">
      <c r="AY66" s="437"/>
      <c r="AZ66" s="437"/>
      <c r="BA66" s="436" t="s">
        <v>505</v>
      </c>
      <c r="BB66" s="437"/>
      <c r="BC66" s="437"/>
      <c r="BD66" s="434"/>
    </row>
    <row r="67" spans="51:56" ht="12.75" customHeight="1">
      <c r="AY67" s="437"/>
      <c r="AZ67" s="437"/>
      <c r="BA67" s="436" t="s">
        <v>506</v>
      </c>
      <c r="BB67" s="437"/>
      <c r="BC67" s="437"/>
      <c r="BD67" s="434"/>
    </row>
    <row r="68" spans="51:56" ht="12.75" customHeight="1">
      <c r="AY68" s="437"/>
      <c r="AZ68" s="437"/>
      <c r="BA68" s="436" t="s">
        <v>507</v>
      </c>
      <c r="BB68" s="437"/>
      <c r="BC68" s="437"/>
      <c r="BD68" s="434"/>
    </row>
    <row r="69" spans="51:56" ht="12.75" customHeight="1">
      <c r="AY69" s="437"/>
      <c r="AZ69" s="437"/>
      <c r="BA69" s="436" t="s">
        <v>508</v>
      </c>
      <c r="BB69" s="437"/>
      <c r="BC69" s="437"/>
      <c r="BD69" s="434"/>
    </row>
    <row r="70" spans="51:56" ht="12.75" customHeight="1">
      <c r="AY70" s="437"/>
      <c r="AZ70" s="437"/>
      <c r="BA70" s="436" t="s">
        <v>509</v>
      </c>
      <c r="BB70" s="437"/>
      <c r="BC70" s="437"/>
      <c r="BD70" s="434"/>
    </row>
    <row r="71" spans="51:56" ht="12.75" customHeight="1">
      <c r="AY71" s="437"/>
      <c r="AZ71" s="437"/>
      <c r="BA71" s="436" t="s">
        <v>510</v>
      </c>
      <c r="BB71" s="437"/>
      <c r="BC71" s="437"/>
      <c r="BD71" s="434"/>
    </row>
    <row r="72" spans="51:56" ht="12.75" customHeight="1">
      <c r="AY72" s="437"/>
      <c r="AZ72" s="437"/>
      <c r="BA72" s="436" t="s">
        <v>511</v>
      </c>
      <c r="BB72" s="437"/>
      <c r="BC72" s="437"/>
      <c r="BD72" s="434"/>
    </row>
    <row r="73" spans="51:56" ht="12.75" customHeight="1">
      <c r="AY73" s="437"/>
      <c r="AZ73" s="437"/>
      <c r="BA73" s="436"/>
      <c r="BB73" s="438" t="s">
        <v>512</v>
      </c>
      <c r="BC73" s="437"/>
      <c r="BD73" s="434"/>
    </row>
    <row r="74" spans="51:56" ht="12.75" customHeight="1">
      <c r="AY74" s="437"/>
      <c r="AZ74" s="437"/>
      <c r="BA74" s="436"/>
      <c r="BB74" s="437"/>
      <c r="BC74" s="437"/>
      <c r="BD74" s="434"/>
    </row>
    <row r="75" spans="51:56" ht="12.75" customHeight="1">
      <c r="AY75" s="437"/>
      <c r="AZ75" s="437"/>
      <c r="BA75" s="436"/>
      <c r="BB75" s="437"/>
      <c r="BC75" s="437"/>
      <c r="BD75" s="434"/>
    </row>
    <row r="76" ht="12.75" customHeight="1">
      <c r="BA76" s="149"/>
    </row>
    <row r="77" ht="12.75" customHeight="1">
      <c r="BA77" s="149"/>
    </row>
    <row r="78" ht="12.75" customHeight="1">
      <c r="BA78" s="149"/>
    </row>
    <row r="79" ht="12.75" customHeight="1">
      <c r="BA79" s="149"/>
    </row>
    <row r="80" ht="12.75" customHeight="1">
      <c r="BA80" s="149"/>
    </row>
    <row r="81" ht="12.75" customHeight="1">
      <c r="BA81" s="149"/>
    </row>
    <row r="82" ht="12.75" customHeight="1"/>
  </sheetData>
  <sheetProtection/>
  <printOptions horizontalCentered="1"/>
  <pageMargins left="0.5905511811023623" right="0.5905511811023623" top="0.984251968503937" bottom="0.984251968503937" header="0.5118110236220472" footer="0.5118110236220472"/>
  <pageSetup horizontalDpi="600" verticalDpi="600" orientation="portrait" paperSize="9" r:id="rId2"/>
  <headerFooter alignWithMargins="0">
    <oddFooter>&amp;C-&amp;10 &amp;10 15&amp;11 -</oddFooter>
  </headerFooter>
  <drawing r:id="rId1"/>
</worksheet>
</file>

<file path=xl/worksheets/sheet18.xml><?xml version="1.0" encoding="utf-8"?>
<worksheet xmlns="http://schemas.openxmlformats.org/spreadsheetml/2006/main" xmlns:r="http://schemas.openxmlformats.org/officeDocument/2006/relationships">
  <sheetPr>
    <tabColor theme="9" tint="0.5999900102615356"/>
  </sheetPr>
  <dimension ref="A1:Z51"/>
  <sheetViews>
    <sheetView view="pageBreakPreview" zoomScale="75" zoomScaleSheetLayoutView="75" zoomScalePageLayoutView="0" workbookViewId="0" topLeftCell="A1">
      <pane xSplit="3" ySplit="3" topLeftCell="D19" activePane="bottomRight" state="frozen"/>
      <selection pane="topLeft" activeCell="H22" sqref="H22"/>
      <selection pane="topRight" activeCell="H22" sqref="H22"/>
      <selection pane="bottomLeft" activeCell="H22" sqref="H22"/>
      <selection pane="bottomRight" activeCell="A1" sqref="A1"/>
    </sheetView>
  </sheetViews>
  <sheetFormatPr defaultColWidth="9.00390625" defaultRowHeight="13.5"/>
  <cols>
    <col min="1" max="1" width="6.375" style="0" customWidth="1"/>
    <col min="2" max="2" width="13.625" style="0" customWidth="1"/>
    <col min="3" max="3" width="11.625" style="0" customWidth="1"/>
    <col min="4" max="23" width="4.75390625" style="0" customWidth="1"/>
    <col min="24" max="24" width="3.375" style="0" customWidth="1"/>
  </cols>
  <sheetData>
    <row r="1" spans="1:23" s="26" customFormat="1" ht="24.75" customHeight="1" thickBot="1">
      <c r="A1" s="219" t="s">
        <v>425</v>
      </c>
      <c r="B1" s="219"/>
      <c r="C1" s="219"/>
      <c r="D1" s="219"/>
      <c r="E1" s="219"/>
      <c r="F1" s="219"/>
      <c r="G1" s="203"/>
      <c r="H1" s="203"/>
      <c r="I1" s="203"/>
      <c r="J1" s="203"/>
      <c r="K1" s="203"/>
      <c r="L1" s="203"/>
      <c r="M1" s="203"/>
      <c r="N1" s="203"/>
      <c r="O1" s="203"/>
      <c r="P1" s="203"/>
      <c r="Q1" s="203"/>
      <c r="R1" s="203"/>
      <c r="S1" s="203"/>
      <c r="T1" s="203"/>
      <c r="U1" s="203"/>
      <c r="V1" s="908" t="s">
        <v>419</v>
      </c>
      <c r="W1" s="908"/>
    </row>
    <row r="2" spans="1:23" s="26" customFormat="1" ht="24" customHeight="1">
      <c r="A2" s="77"/>
      <c r="B2" s="81"/>
      <c r="C2" s="507" t="s">
        <v>274</v>
      </c>
      <c r="D2" s="909" t="s">
        <v>551</v>
      </c>
      <c r="E2" s="894"/>
      <c r="F2" s="894"/>
      <c r="G2" s="900"/>
      <c r="H2" s="899" t="s">
        <v>38</v>
      </c>
      <c r="I2" s="894"/>
      <c r="J2" s="894"/>
      <c r="K2" s="900"/>
      <c r="L2" s="899" t="s">
        <v>39</v>
      </c>
      <c r="M2" s="894"/>
      <c r="N2" s="894"/>
      <c r="O2" s="900"/>
      <c r="P2" s="894" t="s">
        <v>598</v>
      </c>
      <c r="Q2" s="895"/>
      <c r="R2" s="895"/>
      <c r="S2" s="896"/>
      <c r="T2" s="894" t="s">
        <v>499</v>
      </c>
      <c r="U2" s="895"/>
      <c r="V2" s="895"/>
      <c r="W2" s="896"/>
    </row>
    <row r="3" spans="1:23" s="26" customFormat="1" ht="24" customHeight="1" thickBot="1">
      <c r="A3" s="82"/>
      <c r="B3" s="83" t="s">
        <v>558</v>
      </c>
      <c r="C3" s="79"/>
      <c r="D3" s="863" t="s">
        <v>183</v>
      </c>
      <c r="E3" s="864"/>
      <c r="F3" s="865" t="s">
        <v>184</v>
      </c>
      <c r="G3" s="866"/>
      <c r="H3" s="670" t="s">
        <v>183</v>
      </c>
      <c r="I3" s="864"/>
      <c r="J3" s="865" t="s">
        <v>184</v>
      </c>
      <c r="K3" s="866"/>
      <c r="L3" s="670" t="s">
        <v>183</v>
      </c>
      <c r="M3" s="864"/>
      <c r="N3" s="865" t="s">
        <v>184</v>
      </c>
      <c r="O3" s="866"/>
      <c r="P3" s="671" t="s">
        <v>183</v>
      </c>
      <c r="Q3" s="671"/>
      <c r="R3" s="865" t="s">
        <v>184</v>
      </c>
      <c r="S3" s="672"/>
      <c r="T3" s="671" t="s">
        <v>183</v>
      </c>
      <c r="U3" s="671"/>
      <c r="V3" s="865" t="s">
        <v>184</v>
      </c>
      <c r="W3" s="672"/>
    </row>
    <row r="4" spans="1:25" s="21" customFormat="1" ht="24" customHeight="1">
      <c r="A4" s="85"/>
      <c r="B4" s="925" t="s">
        <v>635</v>
      </c>
      <c r="C4" s="621" t="s">
        <v>629</v>
      </c>
      <c r="D4" s="831">
        <v>3</v>
      </c>
      <c r="E4" s="832"/>
      <c r="F4" s="833">
        <v>3</v>
      </c>
      <c r="G4" s="834"/>
      <c r="H4" s="898">
        <v>6</v>
      </c>
      <c r="I4" s="832"/>
      <c r="J4" s="833">
        <v>6</v>
      </c>
      <c r="K4" s="834"/>
      <c r="L4" s="898">
        <v>2</v>
      </c>
      <c r="M4" s="832"/>
      <c r="N4" s="833">
        <v>2</v>
      </c>
      <c r="O4" s="834"/>
      <c r="P4" s="898">
        <v>0</v>
      </c>
      <c r="Q4" s="832"/>
      <c r="R4" s="833">
        <v>0</v>
      </c>
      <c r="S4" s="910"/>
      <c r="T4" s="898">
        <v>1</v>
      </c>
      <c r="U4" s="832"/>
      <c r="V4" s="833">
        <v>1</v>
      </c>
      <c r="W4" s="910"/>
      <c r="Y4" s="21" t="s">
        <v>563</v>
      </c>
    </row>
    <row r="5" spans="1:25" s="21" customFormat="1" ht="24" customHeight="1">
      <c r="A5" s="442"/>
      <c r="B5" s="926"/>
      <c r="C5" s="622" t="s">
        <v>630</v>
      </c>
      <c r="D5" s="612">
        <v>8</v>
      </c>
      <c r="E5" s="613">
        <v>8</v>
      </c>
      <c r="F5" s="614">
        <v>8</v>
      </c>
      <c r="G5" s="615">
        <v>8</v>
      </c>
      <c r="H5" s="616">
        <v>9</v>
      </c>
      <c r="I5" s="613">
        <v>8</v>
      </c>
      <c r="J5" s="617">
        <v>9</v>
      </c>
      <c r="K5" s="618">
        <v>8</v>
      </c>
      <c r="L5" s="616">
        <v>9</v>
      </c>
      <c r="M5" s="613">
        <v>7</v>
      </c>
      <c r="N5" s="617">
        <v>9</v>
      </c>
      <c r="O5" s="618">
        <v>7</v>
      </c>
      <c r="P5" s="616">
        <v>6</v>
      </c>
      <c r="Q5" s="613" t="s">
        <v>627</v>
      </c>
      <c r="R5" s="617">
        <v>6</v>
      </c>
      <c r="S5" s="619" t="s">
        <v>627</v>
      </c>
      <c r="T5" s="616">
        <v>19</v>
      </c>
      <c r="U5" s="613" t="s">
        <v>660</v>
      </c>
      <c r="V5" s="617">
        <v>19</v>
      </c>
      <c r="W5" s="619" t="s">
        <v>660</v>
      </c>
      <c r="Y5" s="21" t="s">
        <v>628</v>
      </c>
    </row>
    <row r="6" spans="1:25" s="21" customFormat="1" ht="24" customHeight="1">
      <c r="A6" s="86"/>
      <c r="B6" s="927" t="s">
        <v>634</v>
      </c>
      <c r="C6" s="623" t="s">
        <v>629</v>
      </c>
      <c r="D6" s="871">
        <v>3</v>
      </c>
      <c r="E6" s="872"/>
      <c r="F6" s="873">
        <v>3</v>
      </c>
      <c r="G6" s="874"/>
      <c r="H6" s="878">
        <v>1</v>
      </c>
      <c r="I6" s="879"/>
      <c r="J6" s="876">
        <v>1</v>
      </c>
      <c r="K6" s="877"/>
      <c r="L6" s="878">
        <v>2</v>
      </c>
      <c r="M6" s="879"/>
      <c r="N6" s="876">
        <v>2</v>
      </c>
      <c r="O6" s="877"/>
      <c r="P6" s="878">
        <v>3</v>
      </c>
      <c r="Q6" s="879"/>
      <c r="R6" s="876">
        <v>3</v>
      </c>
      <c r="S6" s="911"/>
      <c r="T6" s="878"/>
      <c r="U6" s="879"/>
      <c r="V6" s="876"/>
      <c r="W6" s="911"/>
      <c r="Y6" s="21" t="s">
        <v>564</v>
      </c>
    </row>
    <row r="7" spans="1:25" s="21" customFormat="1" ht="24" customHeight="1">
      <c r="A7" s="86"/>
      <c r="B7" s="928"/>
      <c r="C7" s="624" t="s">
        <v>630</v>
      </c>
      <c r="D7" s="821"/>
      <c r="E7" s="822"/>
      <c r="F7" s="823"/>
      <c r="G7" s="824"/>
      <c r="H7" s="862">
        <v>1</v>
      </c>
      <c r="I7" s="849"/>
      <c r="J7" s="859">
        <v>1</v>
      </c>
      <c r="K7" s="860"/>
      <c r="L7" s="862">
        <v>2</v>
      </c>
      <c r="M7" s="849"/>
      <c r="N7" s="859">
        <v>2</v>
      </c>
      <c r="O7" s="860"/>
      <c r="P7" s="862">
        <v>6</v>
      </c>
      <c r="Q7" s="849"/>
      <c r="R7" s="859">
        <v>6</v>
      </c>
      <c r="S7" s="880"/>
      <c r="T7" s="862"/>
      <c r="U7" s="849"/>
      <c r="V7" s="859"/>
      <c r="W7" s="880"/>
      <c r="Y7" s="21" t="s">
        <v>565</v>
      </c>
    </row>
    <row r="8" spans="1:23" s="21" customFormat="1" ht="24" customHeight="1">
      <c r="A8" s="86" t="s">
        <v>554</v>
      </c>
      <c r="B8" s="927" t="s">
        <v>636</v>
      </c>
      <c r="C8" s="625" t="s">
        <v>629</v>
      </c>
      <c r="D8" s="869">
        <v>2</v>
      </c>
      <c r="E8" s="870"/>
      <c r="F8" s="851">
        <v>2</v>
      </c>
      <c r="G8" s="852"/>
      <c r="H8" s="875">
        <v>74</v>
      </c>
      <c r="I8" s="870"/>
      <c r="J8" s="851">
        <v>74</v>
      </c>
      <c r="K8" s="852"/>
      <c r="L8" s="875">
        <v>57</v>
      </c>
      <c r="M8" s="870"/>
      <c r="N8" s="851">
        <v>57</v>
      </c>
      <c r="O8" s="852"/>
      <c r="P8" s="875">
        <v>96</v>
      </c>
      <c r="Q8" s="870"/>
      <c r="R8" s="914">
        <v>95</v>
      </c>
      <c r="S8" s="915"/>
      <c r="T8" s="867">
        <v>86</v>
      </c>
      <c r="U8" s="828"/>
      <c r="V8" s="829">
        <v>86</v>
      </c>
      <c r="W8" s="830"/>
    </row>
    <row r="9" spans="1:23" s="21" customFormat="1" ht="24" customHeight="1">
      <c r="A9" s="86"/>
      <c r="B9" s="928"/>
      <c r="C9" s="620" t="s">
        <v>630</v>
      </c>
      <c r="D9" s="848">
        <v>127</v>
      </c>
      <c r="E9" s="849"/>
      <c r="F9" s="859">
        <v>126</v>
      </c>
      <c r="G9" s="860"/>
      <c r="H9" s="862">
        <v>46</v>
      </c>
      <c r="I9" s="849"/>
      <c r="J9" s="859">
        <v>45</v>
      </c>
      <c r="K9" s="860"/>
      <c r="L9" s="862">
        <v>27</v>
      </c>
      <c r="M9" s="849"/>
      <c r="N9" s="859">
        <v>27</v>
      </c>
      <c r="O9" s="860"/>
      <c r="P9" s="893">
        <v>34</v>
      </c>
      <c r="Q9" s="818"/>
      <c r="R9" s="815">
        <v>33</v>
      </c>
      <c r="S9" s="816"/>
      <c r="T9" s="848">
        <v>34</v>
      </c>
      <c r="U9" s="849"/>
      <c r="V9" s="859">
        <v>35</v>
      </c>
      <c r="W9" s="880"/>
    </row>
    <row r="10" spans="1:23" s="21" customFormat="1" ht="24" customHeight="1">
      <c r="A10" s="86" t="s">
        <v>186</v>
      </c>
      <c r="B10" s="906" t="s">
        <v>185</v>
      </c>
      <c r="C10" s="907"/>
      <c r="D10" s="806">
        <v>1</v>
      </c>
      <c r="E10" s="807"/>
      <c r="F10" s="808">
        <v>1</v>
      </c>
      <c r="G10" s="810"/>
      <c r="H10" s="812">
        <v>3</v>
      </c>
      <c r="I10" s="807"/>
      <c r="J10" s="808">
        <v>3</v>
      </c>
      <c r="K10" s="810"/>
      <c r="L10" s="812">
        <v>2</v>
      </c>
      <c r="M10" s="807"/>
      <c r="N10" s="808">
        <v>2</v>
      </c>
      <c r="O10" s="810"/>
      <c r="P10" s="811">
        <v>2</v>
      </c>
      <c r="Q10" s="807"/>
      <c r="R10" s="808">
        <v>2</v>
      </c>
      <c r="S10" s="809"/>
      <c r="T10" s="806"/>
      <c r="U10" s="807"/>
      <c r="V10" s="808"/>
      <c r="W10" s="809"/>
    </row>
    <row r="11" spans="1:26" s="21" customFormat="1" ht="24" customHeight="1">
      <c r="A11" s="86"/>
      <c r="B11" s="819" t="s">
        <v>187</v>
      </c>
      <c r="C11" s="497" t="s">
        <v>188</v>
      </c>
      <c r="D11" s="867"/>
      <c r="E11" s="828"/>
      <c r="F11" s="829"/>
      <c r="G11" s="868"/>
      <c r="H11" s="861"/>
      <c r="I11" s="828"/>
      <c r="J11" s="829"/>
      <c r="K11" s="868"/>
      <c r="L11" s="861"/>
      <c r="M11" s="828"/>
      <c r="N11" s="829"/>
      <c r="O11" s="868"/>
      <c r="P11" s="827"/>
      <c r="Q11" s="828"/>
      <c r="R11" s="829"/>
      <c r="S11" s="830"/>
      <c r="T11" s="867"/>
      <c r="U11" s="828"/>
      <c r="V11" s="829"/>
      <c r="W11" s="830"/>
      <c r="Z11" s="21" t="s">
        <v>513</v>
      </c>
    </row>
    <row r="12" spans="1:23" s="21" customFormat="1" ht="24" customHeight="1">
      <c r="A12" s="86" t="s">
        <v>664</v>
      </c>
      <c r="B12" s="847"/>
      <c r="C12" s="498" t="s">
        <v>189</v>
      </c>
      <c r="D12" s="837"/>
      <c r="E12" s="836"/>
      <c r="F12" s="838"/>
      <c r="G12" s="839"/>
      <c r="H12" s="835"/>
      <c r="I12" s="836"/>
      <c r="J12" s="838"/>
      <c r="K12" s="839"/>
      <c r="L12" s="835"/>
      <c r="M12" s="836"/>
      <c r="N12" s="838"/>
      <c r="O12" s="839"/>
      <c r="P12" s="897"/>
      <c r="Q12" s="836"/>
      <c r="R12" s="838"/>
      <c r="S12" s="850"/>
      <c r="T12" s="837"/>
      <c r="U12" s="836"/>
      <c r="V12" s="838"/>
      <c r="W12" s="850"/>
    </row>
    <row r="13" spans="1:23" s="21" customFormat="1" ht="24" customHeight="1">
      <c r="A13" s="87"/>
      <c r="B13" s="847"/>
      <c r="C13" s="498" t="s">
        <v>190</v>
      </c>
      <c r="D13" s="837">
        <v>2</v>
      </c>
      <c r="E13" s="836"/>
      <c r="F13" s="838">
        <v>2</v>
      </c>
      <c r="G13" s="839"/>
      <c r="H13" s="835">
        <v>2</v>
      </c>
      <c r="I13" s="836"/>
      <c r="J13" s="838">
        <v>2</v>
      </c>
      <c r="K13" s="839"/>
      <c r="L13" s="835"/>
      <c r="M13" s="836"/>
      <c r="N13" s="838"/>
      <c r="O13" s="839"/>
      <c r="P13" s="897">
        <v>2</v>
      </c>
      <c r="Q13" s="836"/>
      <c r="R13" s="838">
        <v>2</v>
      </c>
      <c r="S13" s="850"/>
      <c r="T13" s="837"/>
      <c r="U13" s="836"/>
      <c r="V13" s="838"/>
      <c r="W13" s="850"/>
    </row>
    <row r="14" spans="1:23" s="21" customFormat="1" ht="24" customHeight="1">
      <c r="A14" s="86" t="s">
        <v>192</v>
      </c>
      <c r="B14" s="847"/>
      <c r="C14" s="498" t="s">
        <v>191</v>
      </c>
      <c r="D14" s="837"/>
      <c r="E14" s="836"/>
      <c r="F14" s="838"/>
      <c r="G14" s="839"/>
      <c r="H14" s="835">
        <v>1</v>
      </c>
      <c r="I14" s="836"/>
      <c r="J14" s="838">
        <v>1</v>
      </c>
      <c r="K14" s="839"/>
      <c r="L14" s="835"/>
      <c r="M14" s="836"/>
      <c r="N14" s="838"/>
      <c r="O14" s="839"/>
      <c r="P14" s="897"/>
      <c r="Q14" s="836"/>
      <c r="R14" s="838"/>
      <c r="S14" s="850"/>
      <c r="T14" s="837">
        <v>1</v>
      </c>
      <c r="U14" s="836"/>
      <c r="V14" s="838"/>
      <c r="W14" s="850"/>
    </row>
    <row r="15" spans="1:23" s="21" customFormat="1" ht="24" customHeight="1">
      <c r="A15" s="87"/>
      <c r="B15" s="847"/>
      <c r="C15" s="498" t="s">
        <v>193</v>
      </c>
      <c r="D15" s="837"/>
      <c r="E15" s="836"/>
      <c r="F15" s="838"/>
      <c r="G15" s="839"/>
      <c r="H15" s="835"/>
      <c r="I15" s="836"/>
      <c r="J15" s="838"/>
      <c r="K15" s="839"/>
      <c r="L15" s="835"/>
      <c r="M15" s="836"/>
      <c r="N15" s="838"/>
      <c r="O15" s="839"/>
      <c r="P15" s="897">
        <v>1</v>
      </c>
      <c r="Q15" s="836"/>
      <c r="R15" s="838"/>
      <c r="S15" s="850"/>
      <c r="T15" s="837">
        <v>4</v>
      </c>
      <c r="U15" s="836"/>
      <c r="V15" s="838">
        <v>3</v>
      </c>
      <c r="W15" s="850"/>
    </row>
    <row r="16" spans="1:23" s="21" customFormat="1" ht="24" customHeight="1">
      <c r="A16" s="86" t="s">
        <v>195</v>
      </c>
      <c r="B16" s="847"/>
      <c r="C16" s="498" t="s">
        <v>194</v>
      </c>
      <c r="D16" s="837">
        <v>1</v>
      </c>
      <c r="E16" s="836"/>
      <c r="F16" s="838">
        <v>1</v>
      </c>
      <c r="G16" s="839"/>
      <c r="H16" s="835">
        <v>1</v>
      </c>
      <c r="I16" s="836"/>
      <c r="J16" s="838">
        <v>1</v>
      </c>
      <c r="K16" s="839"/>
      <c r="L16" s="835"/>
      <c r="M16" s="836"/>
      <c r="N16" s="838"/>
      <c r="O16" s="839"/>
      <c r="P16" s="897"/>
      <c r="Q16" s="836"/>
      <c r="R16" s="838"/>
      <c r="S16" s="850"/>
      <c r="T16" s="837">
        <v>1</v>
      </c>
      <c r="U16" s="836"/>
      <c r="V16" s="838">
        <v>1</v>
      </c>
      <c r="W16" s="850"/>
    </row>
    <row r="17" spans="1:23" s="21" customFormat="1" ht="24" customHeight="1">
      <c r="A17" s="87"/>
      <c r="B17" s="847"/>
      <c r="C17" s="498" t="s">
        <v>196</v>
      </c>
      <c r="D17" s="837"/>
      <c r="E17" s="836"/>
      <c r="F17" s="838"/>
      <c r="G17" s="839"/>
      <c r="H17" s="835">
        <v>1</v>
      </c>
      <c r="I17" s="836"/>
      <c r="J17" s="838">
        <v>1</v>
      </c>
      <c r="K17" s="839"/>
      <c r="L17" s="835"/>
      <c r="M17" s="836"/>
      <c r="N17" s="838"/>
      <c r="O17" s="839"/>
      <c r="P17" s="897">
        <v>1</v>
      </c>
      <c r="Q17" s="836"/>
      <c r="R17" s="838">
        <v>1</v>
      </c>
      <c r="S17" s="850"/>
      <c r="T17" s="837"/>
      <c r="U17" s="836"/>
      <c r="V17" s="838"/>
      <c r="W17" s="850"/>
    </row>
    <row r="18" spans="1:23" s="21" customFormat="1" ht="24" customHeight="1">
      <c r="A18" s="86" t="s">
        <v>197</v>
      </c>
      <c r="B18" s="847"/>
      <c r="C18" s="498" t="s">
        <v>198</v>
      </c>
      <c r="D18" s="837"/>
      <c r="E18" s="836"/>
      <c r="F18" s="838"/>
      <c r="G18" s="839"/>
      <c r="H18" s="835"/>
      <c r="I18" s="836"/>
      <c r="J18" s="838"/>
      <c r="K18" s="839"/>
      <c r="L18" s="835"/>
      <c r="M18" s="836"/>
      <c r="N18" s="838"/>
      <c r="O18" s="839"/>
      <c r="P18" s="835"/>
      <c r="Q18" s="836"/>
      <c r="R18" s="838"/>
      <c r="S18" s="850"/>
      <c r="T18" s="837">
        <v>1</v>
      </c>
      <c r="U18" s="836"/>
      <c r="V18" s="838"/>
      <c r="W18" s="850"/>
    </row>
    <row r="19" spans="1:23" s="21" customFormat="1" ht="24" customHeight="1">
      <c r="A19" s="87"/>
      <c r="B19" s="847"/>
      <c r="C19" s="498" t="s">
        <v>199</v>
      </c>
      <c r="D19" s="837"/>
      <c r="E19" s="836"/>
      <c r="F19" s="838"/>
      <c r="G19" s="839"/>
      <c r="H19" s="835"/>
      <c r="I19" s="836"/>
      <c r="J19" s="838"/>
      <c r="K19" s="839"/>
      <c r="L19" s="835"/>
      <c r="M19" s="836"/>
      <c r="N19" s="838"/>
      <c r="O19" s="839"/>
      <c r="P19" s="897"/>
      <c r="Q19" s="836"/>
      <c r="R19" s="838"/>
      <c r="S19" s="850"/>
      <c r="T19" s="837"/>
      <c r="U19" s="836"/>
      <c r="V19" s="838"/>
      <c r="W19" s="850"/>
    </row>
    <row r="20" spans="1:23" s="21" customFormat="1" ht="24" customHeight="1">
      <c r="A20" s="86" t="s">
        <v>667</v>
      </c>
      <c r="B20" s="847"/>
      <c r="C20" s="498" t="s">
        <v>200</v>
      </c>
      <c r="D20" s="837"/>
      <c r="E20" s="836"/>
      <c r="F20" s="838"/>
      <c r="G20" s="839"/>
      <c r="H20" s="835"/>
      <c r="I20" s="836"/>
      <c r="J20" s="838"/>
      <c r="K20" s="839"/>
      <c r="L20" s="835"/>
      <c r="M20" s="836"/>
      <c r="N20" s="838"/>
      <c r="O20" s="839"/>
      <c r="P20" s="897"/>
      <c r="Q20" s="836"/>
      <c r="R20" s="838"/>
      <c r="S20" s="850"/>
      <c r="T20" s="837"/>
      <c r="U20" s="836"/>
      <c r="V20" s="838"/>
      <c r="W20" s="850"/>
    </row>
    <row r="21" spans="1:23" s="21" customFormat="1" ht="24" customHeight="1">
      <c r="A21" s="86"/>
      <c r="B21" s="847"/>
      <c r="C21" s="498" t="s">
        <v>201</v>
      </c>
      <c r="D21" s="837"/>
      <c r="E21" s="836"/>
      <c r="F21" s="838"/>
      <c r="G21" s="839"/>
      <c r="H21" s="835"/>
      <c r="I21" s="836"/>
      <c r="J21" s="838"/>
      <c r="K21" s="839"/>
      <c r="L21" s="835"/>
      <c r="M21" s="836"/>
      <c r="N21" s="838"/>
      <c r="O21" s="839"/>
      <c r="P21" s="897"/>
      <c r="Q21" s="836"/>
      <c r="R21" s="838"/>
      <c r="S21" s="850"/>
      <c r="T21" s="837"/>
      <c r="U21" s="836"/>
      <c r="V21" s="838"/>
      <c r="W21" s="850"/>
    </row>
    <row r="22" spans="1:23" s="21" customFormat="1" ht="24" customHeight="1">
      <c r="A22" s="86" t="s">
        <v>666</v>
      </c>
      <c r="B22" s="820"/>
      <c r="C22" s="489" t="s">
        <v>549</v>
      </c>
      <c r="D22" s="848">
        <v>2</v>
      </c>
      <c r="E22" s="849"/>
      <c r="F22" s="859">
        <v>0</v>
      </c>
      <c r="G22" s="860"/>
      <c r="H22" s="862">
        <v>1</v>
      </c>
      <c r="I22" s="849"/>
      <c r="J22" s="859">
        <v>1</v>
      </c>
      <c r="K22" s="860"/>
      <c r="L22" s="862"/>
      <c r="M22" s="849"/>
      <c r="N22" s="859"/>
      <c r="O22" s="860"/>
      <c r="P22" s="893"/>
      <c r="Q22" s="818"/>
      <c r="R22" s="815"/>
      <c r="S22" s="816"/>
      <c r="T22" s="848"/>
      <c r="U22" s="849"/>
      <c r="V22" s="859"/>
      <c r="W22" s="880"/>
    </row>
    <row r="23" spans="1:23" s="21" customFormat="1" ht="24" customHeight="1">
      <c r="A23" s="86"/>
      <c r="B23" s="904" t="s">
        <v>202</v>
      </c>
      <c r="C23" s="905"/>
      <c r="D23" s="806">
        <v>1</v>
      </c>
      <c r="E23" s="807"/>
      <c r="F23" s="808">
        <v>1</v>
      </c>
      <c r="G23" s="810"/>
      <c r="H23" s="812"/>
      <c r="I23" s="807"/>
      <c r="J23" s="808"/>
      <c r="K23" s="810"/>
      <c r="L23" s="812">
        <v>1</v>
      </c>
      <c r="M23" s="807"/>
      <c r="N23" s="808">
        <v>1</v>
      </c>
      <c r="O23" s="810"/>
      <c r="P23" s="811"/>
      <c r="Q23" s="807"/>
      <c r="R23" s="808"/>
      <c r="S23" s="809"/>
      <c r="T23" s="806">
        <v>1</v>
      </c>
      <c r="U23" s="807"/>
      <c r="V23" s="808">
        <v>1</v>
      </c>
      <c r="W23" s="809"/>
    </row>
    <row r="24" spans="1:23" s="21" customFormat="1" ht="24" customHeight="1">
      <c r="A24" s="86" t="s">
        <v>204</v>
      </c>
      <c r="B24" s="904" t="s">
        <v>203</v>
      </c>
      <c r="C24" s="500" t="s">
        <v>199</v>
      </c>
      <c r="D24" s="867"/>
      <c r="E24" s="828"/>
      <c r="F24" s="829"/>
      <c r="G24" s="868"/>
      <c r="H24" s="861"/>
      <c r="I24" s="828"/>
      <c r="J24" s="829"/>
      <c r="K24" s="868"/>
      <c r="L24" s="861"/>
      <c r="M24" s="828"/>
      <c r="N24" s="829"/>
      <c r="O24" s="868"/>
      <c r="P24" s="827"/>
      <c r="Q24" s="828"/>
      <c r="R24" s="829"/>
      <c r="S24" s="830"/>
      <c r="T24" s="867"/>
      <c r="U24" s="828"/>
      <c r="V24" s="829"/>
      <c r="W24" s="830"/>
    </row>
    <row r="25" spans="1:23" s="21" customFormat="1" ht="24" customHeight="1">
      <c r="A25" s="87"/>
      <c r="B25" s="904"/>
      <c r="C25" s="501" t="s">
        <v>200</v>
      </c>
      <c r="D25" s="837"/>
      <c r="E25" s="836"/>
      <c r="F25" s="838"/>
      <c r="G25" s="839"/>
      <c r="H25" s="835"/>
      <c r="I25" s="836"/>
      <c r="J25" s="838"/>
      <c r="K25" s="839"/>
      <c r="L25" s="835"/>
      <c r="M25" s="836"/>
      <c r="N25" s="838"/>
      <c r="O25" s="839"/>
      <c r="P25" s="897"/>
      <c r="Q25" s="836"/>
      <c r="R25" s="838"/>
      <c r="S25" s="850"/>
      <c r="T25" s="837"/>
      <c r="U25" s="836"/>
      <c r="V25" s="838"/>
      <c r="W25" s="850"/>
    </row>
    <row r="26" spans="1:23" s="21" customFormat="1" ht="24" customHeight="1">
      <c r="A26" s="86" t="s">
        <v>205</v>
      </c>
      <c r="B26" s="819"/>
      <c r="C26" s="499" t="s">
        <v>317</v>
      </c>
      <c r="D26" s="848"/>
      <c r="E26" s="849"/>
      <c r="F26" s="859"/>
      <c r="G26" s="860"/>
      <c r="H26" s="862"/>
      <c r="I26" s="849"/>
      <c r="J26" s="859"/>
      <c r="K26" s="860"/>
      <c r="L26" s="862"/>
      <c r="M26" s="849"/>
      <c r="N26" s="859"/>
      <c r="O26" s="860"/>
      <c r="P26" s="893"/>
      <c r="Q26" s="818"/>
      <c r="R26" s="815"/>
      <c r="S26" s="816"/>
      <c r="T26" s="848"/>
      <c r="U26" s="849"/>
      <c r="V26" s="859"/>
      <c r="W26" s="880"/>
    </row>
    <row r="27" spans="1:23" s="21" customFormat="1" ht="24" customHeight="1">
      <c r="A27" s="87"/>
      <c r="B27" s="929" t="s">
        <v>637</v>
      </c>
      <c r="C27" s="503" t="s">
        <v>206</v>
      </c>
      <c r="D27" s="867"/>
      <c r="E27" s="828"/>
      <c r="F27" s="829"/>
      <c r="G27" s="868"/>
      <c r="H27" s="861"/>
      <c r="I27" s="828"/>
      <c r="J27" s="829"/>
      <c r="K27" s="868"/>
      <c r="L27" s="861"/>
      <c r="M27" s="828"/>
      <c r="N27" s="829"/>
      <c r="O27" s="868"/>
      <c r="P27" s="827"/>
      <c r="Q27" s="828"/>
      <c r="R27" s="829"/>
      <c r="S27" s="830"/>
      <c r="T27" s="867"/>
      <c r="U27" s="828"/>
      <c r="V27" s="829"/>
      <c r="W27" s="830"/>
    </row>
    <row r="28" spans="1:23" s="21" customFormat="1" ht="24" customHeight="1">
      <c r="A28" s="86" t="s">
        <v>665</v>
      </c>
      <c r="B28" s="930"/>
      <c r="C28" s="502" t="s">
        <v>207</v>
      </c>
      <c r="D28" s="848"/>
      <c r="E28" s="849"/>
      <c r="F28" s="859"/>
      <c r="G28" s="860"/>
      <c r="H28" s="862">
        <v>1</v>
      </c>
      <c r="I28" s="849"/>
      <c r="J28" s="859">
        <v>1</v>
      </c>
      <c r="K28" s="860"/>
      <c r="L28" s="862"/>
      <c r="M28" s="849"/>
      <c r="N28" s="859"/>
      <c r="O28" s="860"/>
      <c r="P28" s="893"/>
      <c r="Q28" s="818"/>
      <c r="R28" s="815"/>
      <c r="S28" s="816"/>
      <c r="T28" s="848"/>
      <c r="U28" s="849"/>
      <c r="V28" s="859"/>
      <c r="W28" s="880"/>
    </row>
    <row r="29" spans="1:23" s="21" customFormat="1" ht="24" customHeight="1">
      <c r="A29" s="87"/>
      <c r="B29" s="906" t="s">
        <v>208</v>
      </c>
      <c r="C29" s="907"/>
      <c r="D29" s="806">
        <v>4</v>
      </c>
      <c r="E29" s="807"/>
      <c r="F29" s="808">
        <v>4</v>
      </c>
      <c r="G29" s="810"/>
      <c r="H29" s="812">
        <v>3</v>
      </c>
      <c r="I29" s="807"/>
      <c r="J29" s="808">
        <v>3</v>
      </c>
      <c r="K29" s="810"/>
      <c r="L29" s="812">
        <v>4</v>
      </c>
      <c r="M29" s="807"/>
      <c r="N29" s="808">
        <v>4</v>
      </c>
      <c r="O29" s="810"/>
      <c r="P29" s="811">
        <v>5</v>
      </c>
      <c r="Q29" s="807"/>
      <c r="R29" s="808">
        <v>5</v>
      </c>
      <c r="S29" s="809"/>
      <c r="T29" s="806">
        <v>5</v>
      </c>
      <c r="U29" s="807"/>
      <c r="V29" s="808">
        <v>5</v>
      </c>
      <c r="W29" s="809"/>
    </row>
    <row r="30" spans="1:23" s="21" customFormat="1" ht="24" customHeight="1">
      <c r="A30" s="86" t="s">
        <v>209</v>
      </c>
      <c r="B30" s="904" t="s">
        <v>210</v>
      </c>
      <c r="C30" s="905"/>
      <c r="D30" s="806"/>
      <c r="E30" s="807"/>
      <c r="F30" s="808"/>
      <c r="G30" s="810"/>
      <c r="H30" s="812"/>
      <c r="I30" s="807"/>
      <c r="J30" s="808"/>
      <c r="K30" s="810"/>
      <c r="L30" s="812"/>
      <c r="M30" s="807"/>
      <c r="N30" s="808"/>
      <c r="O30" s="810"/>
      <c r="P30" s="811"/>
      <c r="Q30" s="807"/>
      <c r="R30" s="808"/>
      <c r="S30" s="809"/>
      <c r="T30" s="806"/>
      <c r="U30" s="807"/>
      <c r="V30" s="808"/>
      <c r="W30" s="809"/>
    </row>
    <row r="31" spans="1:23" s="21" customFormat="1" ht="24" customHeight="1">
      <c r="A31" s="86"/>
      <c r="B31" s="904" t="s">
        <v>211</v>
      </c>
      <c r="C31" s="905"/>
      <c r="D31" s="806"/>
      <c r="E31" s="807"/>
      <c r="F31" s="808"/>
      <c r="G31" s="810"/>
      <c r="H31" s="812">
        <v>1</v>
      </c>
      <c r="I31" s="807"/>
      <c r="J31" s="808">
        <v>1</v>
      </c>
      <c r="K31" s="810"/>
      <c r="L31" s="812"/>
      <c r="M31" s="807"/>
      <c r="N31" s="808"/>
      <c r="O31" s="810"/>
      <c r="P31" s="811"/>
      <c r="Q31" s="807"/>
      <c r="R31" s="808"/>
      <c r="S31" s="809"/>
      <c r="T31" s="806"/>
      <c r="U31" s="807"/>
      <c r="V31" s="808"/>
      <c r="W31" s="809"/>
    </row>
    <row r="32" spans="1:23" s="21" customFormat="1" ht="24" customHeight="1">
      <c r="A32" s="86" t="s">
        <v>212</v>
      </c>
      <c r="B32" s="819" t="s">
        <v>213</v>
      </c>
      <c r="C32" s="626" t="s">
        <v>194</v>
      </c>
      <c r="D32" s="867">
        <v>5</v>
      </c>
      <c r="E32" s="828"/>
      <c r="F32" s="829">
        <v>5</v>
      </c>
      <c r="G32" s="868"/>
      <c r="H32" s="861">
        <v>9</v>
      </c>
      <c r="I32" s="828"/>
      <c r="J32" s="829">
        <v>9</v>
      </c>
      <c r="K32" s="868"/>
      <c r="L32" s="861">
        <v>6</v>
      </c>
      <c r="M32" s="828"/>
      <c r="N32" s="829">
        <v>6</v>
      </c>
      <c r="O32" s="868"/>
      <c r="P32" s="827">
        <v>10</v>
      </c>
      <c r="Q32" s="828"/>
      <c r="R32" s="829">
        <v>10</v>
      </c>
      <c r="S32" s="830"/>
      <c r="T32" s="867">
        <v>6</v>
      </c>
      <c r="U32" s="828"/>
      <c r="V32" s="829">
        <v>6</v>
      </c>
      <c r="W32" s="830"/>
    </row>
    <row r="33" spans="1:23" s="21" customFormat="1" ht="24" customHeight="1">
      <c r="A33" s="86"/>
      <c r="B33" s="820"/>
      <c r="C33" s="611" t="s">
        <v>196</v>
      </c>
      <c r="D33" s="821"/>
      <c r="E33" s="822"/>
      <c r="F33" s="823"/>
      <c r="G33" s="824"/>
      <c r="H33" s="825"/>
      <c r="I33" s="818"/>
      <c r="J33" s="815"/>
      <c r="K33" s="826"/>
      <c r="L33" s="825"/>
      <c r="M33" s="818"/>
      <c r="N33" s="815"/>
      <c r="O33" s="826"/>
      <c r="P33" s="825">
        <v>1</v>
      </c>
      <c r="Q33" s="818"/>
      <c r="R33" s="815">
        <v>1</v>
      </c>
      <c r="S33" s="816"/>
      <c r="T33" s="817"/>
      <c r="U33" s="818"/>
      <c r="V33" s="815"/>
      <c r="W33" s="816"/>
    </row>
    <row r="34" spans="1:23" s="21" customFormat="1" ht="24" customHeight="1">
      <c r="A34" s="86"/>
      <c r="B34" s="819" t="s">
        <v>631</v>
      </c>
      <c r="C34" s="626" t="s">
        <v>632</v>
      </c>
      <c r="D34" s="867"/>
      <c r="E34" s="828"/>
      <c r="F34" s="829"/>
      <c r="G34" s="868"/>
      <c r="H34" s="861">
        <v>1</v>
      </c>
      <c r="I34" s="828"/>
      <c r="J34" s="829">
        <v>1</v>
      </c>
      <c r="K34" s="868"/>
      <c r="L34" s="861">
        <v>1</v>
      </c>
      <c r="M34" s="828"/>
      <c r="N34" s="829">
        <v>1</v>
      </c>
      <c r="O34" s="868"/>
      <c r="P34" s="827"/>
      <c r="Q34" s="828"/>
      <c r="R34" s="829"/>
      <c r="S34" s="830"/>
      <c r="T34" s="867">
        <v>1</v>
      </c>
      <c r="U34" s="828"/>
      <c r="V34" s="829">
        <v>1</v>
      </c>
      <c r="W34" s="830"/>
    </row>
    <row r="35" spans="1:23" s="21" customFormat="1" ht="24" customHeight="1">
      <c r="A35" s="86"/>
      <c r="B35" s="820"/>
      <c r="C35" s="611" t="s">
        <v>633</v>
      </c>
      <c r="D35" s="817"/>
      <c r="E35" s="818"/>
      <c r="F35" s="815"/>
      <c r="G35" s="826"/>
      <c r="H35" s="825"/>
      <c r="I35" s="818"/>
      <c r="J35" s="815"/>
      <c r="K35" s="826"/>
      <c r="L35" s="825">
        <v>1</v>
      </c>
      <c r="M35" s="818"/>
      <c r="N35" s="815">
        <v>1</v>
      </c>
      <c r="O35" s="826"/>
      <c r="P35" s="825">
        <v>1</v>
      </c>
      <c r="Q35" s="818"/>
      <c r="R35" s="815">
        <v>1</v>
      </c>
      <c r="S35" s="816"/>
      <c r="T35" s="817"/>
      <c r="U35" s="818"/>
      <c r="V35" s="815"/>
      <c r="W35" s="816"/>
    </row>
    <row r="36" spans="1:23" s="21" customFormat="1" ht="24" customHeight="1">
      <c r="A36" s="86"/>
      <c r="B36" s="813" t="s">
        <v>661</v>
      </c>
      <c r="C36" s="814"/>
      <c r="D36" s="806"/>
      <c r="E36" s="807"/>
      <c r="F36" s="808"/>
      <c r="G36" s="810"/>
      <c r="H36" s="812"/>
      <c r="I36" s="807"/>
      <c r="J36" s="808"/>
      <c r="K36" s="810"/>
      <c r="L36" s="812"/>
      <c r="M36" s="807"/>
      <c r="N36" s="808"/>
      <c r="O36" s="810"/>
      <c r="P36" s="811"/>
      <c r="Q36" s="807"/>
      <c r="R36" s="808"/>
      <c r="S36" s="809"/>
      <c r="T36" s="806">
        <v>1</v>
      </c>
      <c r="U36" s="807"/>
      <c r="V36" s="808">
        <v>1</v>
      </c>
      <c r="W36" s="809"/>
    </row>
    <row r="37" spans="1:23" s="21" customFormat="1" ht="24" customHeight="1">
      <c r="A37" s="86"/>
      <c r="B37" s="813" t="s">
        <v>573</v>
      </c>
      <c r="C37" s="814"/>
      <c r="D37" s="806"/>
      <c r="E37" s="807"/>
      <c r="F37" s="808"/>
      <c r="G37" s="810"/>
      <c r="H37" s="812">
        <v>1</v>
      </c>
      <c r="I37" s="807"/>
      <c r="J37" s="808">
        <v>1</v>
      </c>
      <c r="K37" s="810"/>
      <c r="L37" s="812">
        <v>1</v>
      </c>
      <c r="M37" s="807"/>
      <c r="N37" s="808">
        <v>1</v>
      </c>
      <c r="O37" s="810"/>
      <c r="P37" s="811">
        <v>1</v>
      </c>
      <c r="Q37" s="807"/>
      <c r="R37" s="808">
        <v>1</v>
      </c>
      <c r="S37" s="809"/>
      <c r="T37" s="806"/>
      <c r="U37" s="807"/>
      <c r="V37" s="808"/>
      <c r="W37" s="809"/>
    </row>
    <row r="38" spans="1:23" s="21" customFormat="1" ht="24" customHeight="1">
      <c r="A38" s="86"/>
      <c r="B38" s="813" t="s">
        <v>662</v>
      </c>
      <c r="C38" s="814"/>
      <c r="D38" s="806"/>
      <c r="E38" s="807"/>
      <c r="F38" s="808"/>
      <c r="G38" s="810"/>
      <c r="H38" s="812"/>
      <c r="I38" s="807"/>
      <c r="J38" s="808"/>
      <c r="K38" s="810"/>
      <c r="L38" s="812"/>
      <c r="M38" s="807"/>
      <c r="N38" s="808"/>
      <c r="O38" s="810"/>
      <c r="P38" s="811"/>
      <c r="Q38" s="807"/>
      <c r="R38" s="808"/>
      <c r="S38" s="809"/>
      <c r="T38" s="806">
        <v>1</v>
      </c>
      <c r="U38" s="807"/>
      <c r="V38" s="808">
        <v>1</v>
      </c>
      <c r="W38" s="809"/>
    </row>
    <row r="39" spans="1:23" s="21" customFormat="1" ht="24" customHeight="1">
      <c r="A39" s="86"/>
      <c r="B39" s="813" t="s">
        <v>555</v>
      </c>
      <c r="C39" s="814"/>
      <c r="D39" s="806"/>
      <c r="E39" s="807"/>
      <c r="F39" s="808"/>
      <c r="G39" s="810"/>
      <c r="H39" s="812">
        <v>1</v>
      </c>
      <c r="I39" s="807"/>
      <c r="J39" s="808">
        <v>1</v>
      </c>
      <c r="K39" s="810"/>
      <c r="L39" s="812"/>
      <c r="M39" s="807"/>
      <c r="N39" s="808"/>
      <c r="O39" s="810"/>
      <c r="P39" s="811"/>
      <c r="Q39" s="807"/>
      <c r="R39" s="808"/>
      <c r="S39" s="809"/>
      <c r="T39" s="806"/>
      <c r="U39" s="807"/>
      <c r="V39" s="808"/>
      <c r="W39" s="809"/>
    </row>
    <row r="40" spans="1:23" s="21" customFormat="1" ht="24" customHeight="1" thickBot="1">
      <c r="A40" s="78"/>
      <c r="B40" s="840" t="s">
        <v>553</v>
      </c>
      <c r="C40" s="841"/>
      <c r="D40" s="842">
        <v>3</v>
      </c>
      <c r="E40" s="843"/>
      <c r="F40" s="844">
        <v>3</v>
      </c>
      <c r="G40" s="845"/>
      <c r="H40" s="846">
        <v>2</v>
      </c>
      <c r="I40" s="843"/>
      <c r="J40" s="844">
        <v>2</v>
      </c>
      <c r="K40" s="845"/>
      <c r="L40" s="846"/>
      <c r="M40" s="843"/>
      <c r="N40" s="844"/>
      <c r="O40" s="845"/>
      <c r="P40" s="885">
        <v>1</v>
      </c>
      <c r="Q40" s="886"/>
      <c r="R40" s="883">
        <v>1</v>
      </c>
      <c r="S40" s="884"/>
      <c r="T40" s="842">
        <v>3</v>
      </c>
      <c r="U40" s="843"/>
      <c r="V40" s="844">
        <v>3</v>
      </c>
      <c r="W40" s="881"/>
    </row>
    <row r="41" spans="1:23" s="21" customFormat="1" ht="24" customHeight="1" thickBot="1">
      <c r="A41" s="901" t="s">
        <v>214</v>
      </c>
      <c r="B41" s="902"/>
      <c r="C41" s="903"/>
      <c r="D41" s="890">
        <f>SUM(D4:D40)</f>
        <v>162</v>
      </c>
      <c r="E41" s="891"/>
      <c r="F41" s="887">
        <f>SUM(F4:F40)</f>
        <v>159</v>
      </c>
      <c r="G41" s="916"/>
      <c r="H41" s="917">
        <f>SUM(H4:H40)</f>
        <v>165</v>
      </c>
      <c r="I41" s="891"/>
      <c r="J41" s="887">
        <f>SUM(J4:J40)</f>
        <v>164</v>
      </c>
      <c r="K41" s="916"/>
      <c r="L41" s="917">
        <f>SUM(L4:L40)</f>
        <v>115</v>
      </c>
      <c r="M41" s="891"/>
      <c r="N41" s="887">
        <f>SUM(N4:N40)</f>
        <v>115</v>
      </c>
      <c r="O41" s="916"/>
      <c r="P41" s="882">
        <f>SUM(P4:P40)</f>
        <v>170</v>
      </c>
      <c r="Q41" s="882"/>
      <c r="R41" s="887">
        <f>SUM(R4:R40)</f>
        <v>167</v>
      </c>
      <c r="S41" s="888"/>
      <c r="T41" s="890">
        <f>SUM(T4:T40)</f>
        <v>165</v>
      </c>
      <c r="U41" s="891"/>
      <c r="V41" s="887">
        <f>SUM(V4:V40)</f>
        <v>163</v>
      </c>
      <c r="W41" s="888"/>
    </row>
    <row r="42" spans="1:23" s="21" customFormat="1" ht="24" customHeight="1">
      <c r="A42" s="901" t="s">
        <v>215</v>
      </c>
      <c r="B42" s="902"/>
      <c r="C42" s="505" t="s">
        <v>216</v>
      </c>
      <c r="D42" s="892">
        <v>1</v>
      </c>
      <c r="E42" s="857"/>
      <c r="F42" s="857"/>
      <c r="G42" s="858"/>
      <c r="H42" s="856">
        <v>2</v>
      </c>
      <c r="I42" s="857"/>
      <c r="J42" s="857"/>
      <c r="K42" s="858"/>
      <c r="L42" s="856">
        <v>0</v>
      </c>
      <c r="M42" s="857"/>
      <c r="N42" s="857"/>
      <c r="O42" s="858"/>
      <c r="P42" s="857">
        <v>2</v>
      </c>
      <c r="Q42" s="857"/>
      <c r="R42" s="857"/>
      <c r="S42" s="889"/>
      <c r="T42" s="892">
        <v>7</v>
      </c>
      <c r="U42" s="857"/>
      <c r="V42" s="857"/>
      <c r="W42" s="889"/>
    </row>
    <row r="43" spans="1:23" s="21" customFormat="1" ht="24" customHeight="1" thickBot="1">
      <c r="A43" s="922"/>
      <c r="B43" s="923"/>
      <c r="C43" s="504" t="s">
        <v>217</v>
      </c>
      <c r="D43" s="918">
        <v>2</v>
      </c>
      <c r="E43" s="854"/>
      <c r="F43" s="854"/>
      <c r="G43" s="855"/>
      <c r="H43" s="853">
        <v>2</v>
      </c>
      <c r="I43" s="854"/>
      <c r="J43" s="854"/>
      <c r="K43" s="855"/>
      <c r="L43" s="853">
        <v>0</v>
      </c>
      <c r="M43" s="854"/>
      <c r="N43" s="854"/>
      <c r="O43" s="855"/>
      <c r="P43" s="885">
        <v>2</v>
      </c>
      <c r="Q43" s="885"/>
      <c r="R43" s="885"/>
      <c r="S43" s="884"/>
      <c r="T43" s="918">
        <v>7</v>
      </c>
      <c r="U43" s="854"/>
      <c r="V43" s="854"/>
      <c r="W43" s="919"/>
    </row>
    <row r="44" spans="1:23" s="21" customFormat="1" ht="24" customHeight="1">
      <c r="A44" s="901" t="s">
        <v>218</v>
      </c>
      <c r="B44" s="902"/>
      <c r="C44" s="505" t="s">
        <v>216</v>
      </c>
      <c r="D44" s="892">
        <v>3</v>
      </c>
      <c r="E44" s="857"/>
      <c r="F44" s="857"/>
      <c r="G44" s="858"/>
      <c r="H44" s="856">
        <v>5</v>
      </c>
      <c r="I44" s="857"/>
      <c r="J44" s="857"/>
      <c r="K44" s="858"/>
      <c r="L44" s="856">
        <v>3</v>
      </c>
      <c r="M44" s="857"/>
      <c r="N44" s="857"/>
      <c r="O44" s="858"/>
      <c r="P44" s="857">
        <v>3</v>
      </c>
      <c r="Q44" s="857"/>
      <c r="R44" s="857"/>
      <c r="S44" s="889"/>
      <c r="T44" s="892">
        <v>2</v>
      </c>
      <c r="U44" s="857"/>
      <c r="V44" s="857"/>
      <c r="W44" s="889"/>
    </row>
    <row r="45" spans="1:23" s="21" customFormat="1" ht="24" customHeight="1" thickBot="1">
      <c r="A45" s="920"/>
      <c r="B45" s="921"/>
      <c r="C45" s="506" t="s">
        <v>217</v>
      </c>
      <c r="D45" s="918">
        <v>134</v>
      </c>
      <c r="E45" s="854"/>
      <c r="F45" s="854"/>
      <c r="G45" s="855"/>
      <c r="H45" s="853">
        <v>60</v>
      </c>
      <c r="I45" s="854"/>
      <c r="J45" s="854"/>
      <c r="K45" s="855"/>
      <c r="L45" s="853">
        <v>33</v>
      </c>
      <c r="M45" s="854"/>
      <c r="N45" s="854"/>
      <c r="O45" s="855"/>
      <c r="P45" s="885">
        <v>53</v>
      </c>
      <c r="Q45" s="885"/>
      <c r="R45" s="885"/>
      <c r="S45" s="884"/>
      <c r="T45" s="885">
        <v>35</v>
      </c>
      <c r="U45" s="885"/>
      <c r="V45" s="885"/>
      <c r="W45" s="884"/>
    </row>
    <row r="46" spans="1:24" s="21" customFormat="1" ht="22.5" customHeight="1">
      <c r="A46" s="120" t="s">
        <v>383</v>
      </c>
      <c r="B46" s="913" t="s">
        <v>574</v>
      </c>
      <c r="C46" s="913"/>
      <c r="D46" s="913"/>
      <c r="E46" s="913"/>
      <c r="F46" s="913"/>
      <c r="G46" s="913"/>
      <c r="H46" s="913"/>
      <c r="I46" s="913"/>
      <c r="J46" s="913"/>
      <c r="K46" s="913"/>
      <c r="L46" s="913"/>
      <c r="M46" s="913"/>
      <c r="N46" s="913"/>
      <c r="O46" s="913"/>
      <c r="P46" s="913"/>
      <c r="Q46" s="913"/>
      <c r="R46" s="913"/>
      <c r="S46" s="913"/>
      <c r="T46" s="913"/>
      <c r="U46" s="913"/>
      <c r="V46" s="913"/>
      <c r="W46" s="913"/>
      <c r="X46" s="913"/>
    </row>
    <row r="47" spans="2:23" ht="22.5" customHeight="1">
      <c r="B47" s="912" t="s">
        <v>599</v>
      </c>
      <c r="C47" s="912"/>
      <c r="D47" s="912"/>
      <c r="E47" s="912"/>
      <c r="F47" s="912"/>
      <c r="G47" s="912"/>
      <c r="H47" s="912"/>
      <c r="I47" s="912"/>
      <c r="J47" s="912"/>
      <c r="K47" s="912"/>
      <c r="L47" s="912"/>
      <c r="M47" s="912"/>
      <c r="N47" s="912"/>
      <c r="O47" s="912"/>
      <c r="P47" s="912"/>
      <c r="Q47" s="912"/>
      <c r="R47" s="912"/>
      <c r="S47" s="912"/>
      <c r="T47" s="912"/>
      <c r="U47" s="912"/>
      <c r="V47" s="912"/>
      <c r="W47" s="912"/>
    </row>
    <row r="48" spans="2:23" ht="22.5" customHeight="1">
      <c r="B48" s="912" t="s">
        <v>550</v>
      </c>
      <c r="C48" s="912"/>
      <c r="D48" s="912"/>
      <c r="E48" s="912"/>
      <c r="F48" s="912"/>
      <c r="G48" s="912"/>
      <c r="H48" s="912"/>
      <c r="I48" s="912"/>
      <c r="J48" s="912"/>
      <c r="K48" s="912"/>
      <c r="L48" s="912"/>
      <c r="M48" s="912"/>
      <c r="N48" s="912"/>
      <c r="O48" s="912"/>
      <c r="P48" s="912"/>
      <c r="Q48" s="912"/>
      <c r="R48" s="912"/>
      <c r="S48" s="912"/>
      <c r="T48" s="912"/>
      <c r="U48" s="912"/>
      <c r="V48" s="912"/>
      <c r="W48" s="912"/>
    </row>
    <row r="49" spans="2:23" ht="22.5" customHeight="1">
      <c r="B49" s="17" t="s">
        <v>663</v>
      </c>
      <c r="C49" s="17"/>
      <c r="D49" s="17"/>
      <c r="E49" s="17"/>
      <c r="F49" s="17"/>
      <c r="G49" s="17"/>
      <c r="H49" s="17"/>
      <c r="I49" s="17"/>
      <c r="J49" s="17"/>
      <c r="K49" s="17"/>
      <c r="L49" s="17"/>
      <c r="M49" s="17"/>
      <c r="N49" s="17"/>
      <c r="O49" s="17"/>
      <c r="P49" s="17"/>
      <c r="Q49" s="17"/>
      <c r="R49" s="17"/>
      <c r="S49" s="17"/>
      <c r="T49" s="17"/>
      <c r="U49" s="17"/>
      <c r="V49" s="17"/>
      <c r="W49" s="17"/>
    </row>
    <row r="50" spans="2:23" ht="22.5" customHeight="1">
      <c r="B50" s="924" t="s">
        <v>556</v>
      </c>
      <c r="C50" s="924"/>
      <c r="D50" s="924"/>
      <c r="E50" s="924"/>
      <c r="F50" s="924"/>
      <c r="G50" s="924"/>
      <c r="H50" s="924"/>
      <c r="I50" s="924"/>
      <c r="J50" s="924"/>
      <c r="K50" s="924"/>
      <c r="L50" s="924"/>
      <c r="M50" s="924"/>
      <c r="N50" s="924"/>
      <c r="O50" s="924"/>
      <c r="P50" s="924"/>
      <c r="Q50" s="924"/>
      <c r="R50" s="924"/>
      <c r="S50" s="924"/>
      <c r="T50" s="924"/>
      <c r="U50" s="924"/>
      <c r="V50" s="924"/>
      <c r="W50" s="924"/>
    </row>
    <row r="51" spans="2:23" ht="22.5" customHeight="1">
      <c r="B51" s="924" t="s">
        <v>557</v>
      </c>
      <c r="C51" s="924"/>
      <c r="D51" s="924"/>
      <c r="E51" s="924"/>
      <c r="F51" s="924"/>
      <c r="G51" s="924"/>
      <c r="H51" s="924"/>
      <c r="I51" s="924"/>
      <c r="J51" s="924"/>
      <c r="K51" s="924"/>
      <c r="L51" s="924"/>
      <c r="M51" s="924"/>
      <c r="N51" s="924"/>
      <c r="O51" s="924"/>
      <c r="P51" s="924"/>
      <c r="Q51" s="924"/>
      <c r="R51" s="924"/>
      <c r="S51" s="924"/>
      <c r="T51" s="924"/>
      <c r="U51" s="924"/>
      <c r="V51" s="924"/>
      <c r="W51" s="924"/>
    </row>
  </sheetData>
  <sheetProtection/>
  <mergeCells count="432">
    <mergeCell ref="B4:B5"/>
    <mergeCell ref="B6:B7"/>
    <mergeCell ref="B8:B9"/>
    <mergeCell ref="B34:B35"/>
    <mergeCell ref="B27:B28"/>
    <mergeCell ref="P37:Q37"/>
    <mergeCell ref="N10:O10"/>
    <mergeCell ref="L10:M10"/>
    <mergeCell ref="N8:O8"/>
    <mergeCell ref="N30:O30"/>
    <mergeCell ref="B51:W51"/>
    <mergeCell ref="D32:E32"/>
    <mergeCell ref="B50:W50"/>
    <mergeCell ref="H41:I41"/>
    <mergeCell ref="F32:G32"/>
    <mergeCell ref="H32:I32"/>
    <mergeCell ref="D34:E34"/>
    <mergeCell ref="F34:G34"/>
    <mergeCell ref="H34:I34"/>
    <mergeCell ref="J34:K34"/>
    <mergeCell ref="A44:B45"/>
    <mergeCell ref="D41:E41"/>
    <mergeCell ref="D39:E39"/>
    <mergeCell ref="F39:G39"/>
    <mergeCell ref="H39:I39"/>
    <mergeCell ref="B47:W47"/>
    <mergeCell ref="A42:B43"/>
    <mergeCell ref="D45:G45"/>
    <mergeCell ref="H44:K44"/>
    <mergeCell ref="D42:G42"/>
    <mergeCell ref="T44:W44"/>
    <mergeCell ref="N41:O41"/>
    <mergeCell ref="F41:G41"/>
    <mergeCell ref="T43:W43"/>
    <mergeCell ref="L42:O42"/>
    <mergeCell ref="L43:O43"/>
    <mergeCell ref="D44:G44"/>
    <mergeCell ref="V41:W41"/>
    <mergeCell ref="D43:G43"/>
    <mergeCell ref="H42:K42"/>
    <mergeCell ref="H43:K43"/>
    <mergeCell ref="L34:M34"/>
    <mergeCell ref="N34:O34"/>
    <mergeCell ref="L39:M39"/>
    <mergeCell ref="N40:O40"/>
    <mergeCell ref="D35:E35"/>
    <mergeCell ref="F35:G35"/>
    <mergeCell ref="N39:O39"/>
    <mergeCell ref="J41:K41"/>
    <mergeCell ref="L41:M41"/>
    <mergeCell ref="J39:K39"/>
    <mergeCell ref="L32:M32"/>
    <mergeCell ref="N32:O32"/>
    <mergeCell ref="J32:K32"/>
    <mergeCell ref="L37:M37"/>
    <mergeCell ref="N37:O37"/>
    <mergeCell ref="N35:O35"/>
    <mergeCell ref="N33:O33"/>
    <mergeCell ref="J36:K36"/>
    <mergeCell ref="L36:M36"/>
    <mergeCell ref="B48:W48"/>
    <mergeCell ref="T7:U7"/>
    <mergeCell ref="V7:W7"/>
    <mergeCell ref="B46:X46"/>
    <mergeCell ref="J9:K9"/>
    <mergeCell ref="V8:W8"/>
    <mergeCell ref="D23:E23"/>
    <mergeCell ref="P7:Q7"/>
    <mergeCell ref="R8:S8"/>
    <mergeCell ref="T8:U8"/>
    <mergeCell ref="P8:Q8"/>
    <mergeCell ref="N6:O6"/>
    <mergeCell ref="H23:I23"/>
    <mergeCell ref="J27:K27"/>
    <mergeCell ref="L29:M29"/>
    <mergeCell ref="P6:Q6"/>
    <mergeCell ref="N9:O9"/>
    <mergeCell ref="N29:O29"/>
    <mergeCell ref="N20:O20"/>
    <mergeCell ref="L21:M21"/>
    <mergeCell ref="V4:W4"/>
    <mergeCell ref="T6:U6"/>
    <mergeCell ref="V6:W6"/>
    <mergeCell ref="R11:S11"/>
    <mergeCell ref="R4:S4"/>
    <mergeCell ref="T4:U4"/>
    <mergeCell ref="R6:S6"/>
    <mergeCell ref="F23:G23"/>
    <mergeCell ref="L27:M27"/>
    <mergeCell ref="J24:K24"/>
    <mergeCell ref="H25:I25"/>
    <mergeCell ref="J25:K25"/>
    <mergeCell ref="F24:G24"/>
    <mergeCell ref="F21:G21"/>
    <mergeCell ref="N27:O27"/>
    <mergeCell ref="J28:K28"/>
    <mergeCell ref="J23:K23"/>
    <mergeCell ref="L30:M30"/>
    <mergeCell ref="J30:K30"/>
    <mergeCell ref="L26:M26"/>
    <mergeCell ref="L28:M28"/>
    <mergeCell ref="N24:O24"/>
    <mergeCell ref="N28:O28"/>
    <mergeCell ref="N31:O31"/>
    <mergeCell ref="D31:E31"/>
    <mergeCell ref="D29:E29"/>
    <mergeCell ref="F29:G29"/>
    <mergeCell ref="H29:I29"/>
    <mergeCell ref="F30:G30"/>
    <mergeCell ref="D30:E30"/>
    <mergeCell ref="H30:I30"/>
    <mergeCell ref="J29:K29"/>
    <mergeCell ref="L31:M31"/>
    <mergeCell ref="F31:G31"/>
    <mergeCell ref="D28:E28"/>
    <mergeCell ref="F28:G28"/>
    <mergeCell ref="F26:G26"/>
    <mergeCell ref="H26:I26"/>
    <mergeCell ref="J26:K26"/>
    <mergeCell ref="H28:I28"/>
    <mergeCell ref="H31:I31"/>
    <mergeCell ref="D25:E25"/>
    <mergeCell ref="F25:G25"/>
    <mergeCell ref="L25:M25"/>
    <mergeCell ref="N25:O25"/>
    <mergeCell ref="D26:E26"/>
    <mergeCell ref="N26:O26"/>
    <mergeCell ref="N15:O15"/>
    <mergeCell ref="L17:M17"/>
    <mergeCell ref="N17:O17"/>
    <mergeCell ref="L22:M22"/>
    <mergeCell ref="N22:O22"/>
    <mergeCell ref="L18:M18"/>
    <mergeCell ref="N18:O18"/>
    <mergeCell ref="L19:M19"/>
    <mergeCell ref="N19:O19"/>
    <mergeCell ref="L20:M20"/>
    <mergeCell ref="N11:O11"/>
    <mergeCell ref="L13:M13"/>
    <mergeCell ref="N13:O13"/>
    <mergeCell ref="L16:M16"/>
    <mergeCell ref="N16:O16"/>
    <mergeCell ref="L12:M12"/>
    <mergeCell ref="N12:O12"/>
    <mergeCell ref="L14:M14"/>
    <mergeCell ref="N14:O14"/>
    <mergeCell ref="L15:M15"/>
    <mergeCell ref="V1:W1"/>
    <mergeCell ref="B10:C10"/>
    <mergeCell ref="T10:U10"/>
    <mergeCell ref="V10:W10"/>
    <mergeCell ref="R10:S10"/>
    <mergeCell ref="P10:Q10"/>
    <mergeCell ref="D2:G2"/>
    <mergeCell ref="L9:M9"/>
    <mergeCell ref="L2:O2"/>
    <mergeCell ref="L3:M3"/>
    <mergeCell ref="R16:S16"/>
    <mergeCell ref="P17:Q17"/>
    <mergeCell ref="B29:C29"/>
    <mergeCell ref="B23:C23"/>
    <mergeCell ref="B24:B26"/>
    <mergeCell ref="B30:C30"/>
    <mergeCell ref="N21:O21"/>
    <mergeCell ref="L23:M23"/>
    <mergeCell ref="N23:O23"/>
    <mergeCell ref="D27:E27"/>
    <mergeCell ref="R13:S13"/>
    <mergeCell ref="P12:Q12"/>
    <mergeCell ref="P15:Q15"/>
    <mergeCell ref="P14:Q14"/>
    <mergeCell ref="R14:S14"/>
    <mergeCell ref="P13:Q13"/>
    <mergeCell ref="R15:S15"/>
    <mergeCell ref="J20:K20"/>
    <mergeCell ref="J16:K16"/>
    <mergeCell ref="A41:C41"/>
    <mergeCell ref="B39:C39"/>
    <mergeCell ref="B31:C31"/>
    <mergeCell ref="F27:G27"/>
    <mergeCell ref="H24:I24"/>
    <mergeCell ref="H21:I21"/>
    <mergeCell ref="J21:K21"/>
    <mergeCell ref="D24:E24"/>
    <mergeCell ref="J3:K3"/>
    <mergeCell ref="H3:I3"/>
    <mergeCell ref="P4:Q4"/>
    <mergeCell ref="H2:K2"/>
    <mergeCell ref="N3:O3"/>
    <mergeCell ref="L4:M4"/>
    <mergeCell ref="N4:O4"/>
    <mergeCell ref="H4:I4"/>
    <mergeCell ref="R17:S17"/>
    <mergeCell ref="P2:S2"/>
    <mergeCell ref="P3:Q3"/>
    <mergeCell ref="R3:S3"/>
    <mergeCell ref="P9:Q9"/>
    <mergeCell ref="R9:S9"/>
    <mergeCell ref="R12:S12"/>
    <mergeCell ref="P11:Q11"/>
    <mergeCell ref="P16:Q16"/>
    <mergeCell ref="R7:S7"/>
    <mergeCell ref="P18:Q18"/>
    <mergeCell ref="R18:S18"/>
    <mergeCell ref="P19:Q19"/>
    <mergeCell ref="R19:S19"/>
    <mergeCell ref="P20:Q20"/>
    <mergeCell ref="R20:S20"/>
    <mergeCell ref="P25:Q25"/>
    <mergeCell ref="R25:S25"/>
    <mergeCell ref="P21:Q21"/>
    <mergeCell ref="R21:S21"/>
    <mergeCell ref="P23:Q23"/>
    <mergeCell ref="R23:S23"/>
    <mergeCell ref="P24:Q24"/>
    <mergeCell ref="R24:S24"/>
    <mergeCell ref="P22:Q22"/>
    <mergeCell ref="R22:S22"/>
    <mergeCell ref="R28:S28"/>
    <mergeCell ref="P30:Q30"/>
    <mergeCell ref="R30:S30"/>
    <mergeCell ref="P29:Q29"/>
    <mergeCell ref="P31:Q31"/>
    <mergeCell ref="R31:S31"/>
    <mergeCell ref="P28:Q28"/>
    <mergeCell ref="P26:Q26"/>
    <mergeCell ref="R26:S26"/>
    <mergeCell ref="P27:Q27"/>
    <mergeCell ref="R27:S27"/>
    <mergeCell ref="R29:S29"/>
    <mergeCell ref="T2:W2"/>
    <mergeCell ref="T3:U3"/>
    <mergeCell ref="V3:W3"/>
    <mergeCell ref="T9:U9"/>
    <mergeCell ref="V9:W9"/>
    <mergeCell ref="V12:W12"/>
    <mergeCell ref="T11:U11"/>
    <mergeCell ref="V11:W11"/>
    <mergeCell ref="T13:U13"/>
    <mergeCell ref="V13:W13"/>
    <mergeCell ref="T14:U14"/>
    <mergeCell ref="V14:W14"/>
    <mergeCell ref="T12:U12"/>
    <mergeCell ref="T29:U29"/>
    <mergeCell ref="T20:U20"/>
    <mergeCell ref="V20:W20"/>
    <mergeCell ref="T15:U15"/>
    <mergeCell ref="V15:W15"/>
    <mergeCell ref="T16:U16"/>
    <mergeCell ref="V16:W16"/>
    <mergeCell ref="T17:U17"/>
    <mergeCell ref="V17:W17"/>
    <mergeCell ref="V19:W19"/>
    <mergeCell ref="T42:W42"/>
    <mergeCell ref="V24:W24"/>
    <mergeCell ref="T25:U25"/>
    <mergeCell ref="V25:W25"/>
    <mergeCell ref="T26:U26"/>
    <mergeCell ref="V29:W29"/>
    <mergeCell ref="T30:U30"/>
    <mergeCell ref="T28:U28"/>
    <mergeCell ref="V28:W28"/>
    <mergeCell ref="V26:W26"/>
    <mergeCell ref="P34:Q34"/>
    <mergeCell ref="R34:S34"/>
    <mergeCell ref="T45:W45"/>
    <mergeCell ref="P44:S44"/>
    <mergeCell ref="P45:S45"/>
    <mergeCell ref="V39:W39"/>
    <mergeCell ref="T41:U41"/>
    <mergeCell ref="P43:S43"/>
    <mergeCell ref="R39:S39"/>
    <mergeCell ref="P42:S42"/>
    <mergeCell ref="P41:Q41"/>
    <mergeCell ref="R40:S40"/>
    <mergeCell ref="T40:U40"/>
    <mergeCell ref="P40:Q40"/>
    <mergeCell ref="P39:Q39"/>
    <mergeCell ref="T39:U39"/>
    <mergeCell ref="R41:S41"/>
    <mergeCell ref="V30:W30"/>
    <mergeCell ref="V40:W40"/>
    <mergeCell ref="T31:U31"/>
    <mergeCell ref="T32:U32"/>
    <mergeCell ref="V32:W32"/>
    <mergeCell ref="V31:W31"/>
    <mergeCell ref="T34:U34"/>
    <mergeCell ref="V34:W34"/>
    <mergeCell ref="T35:U35"/>
    <mergeCell ref="V35:W35"/>
    <mergeCell ref="N7:O7"/>
    <mergeCell ref="T22:U22"/>
    <mergeCell ref="V22:W22"/>
    <mergeCell ref="H14:I14"/>
    <mergeCell ref="T27:U27"/>
    <mergeCell ref="V27:W27"/>
    <mergeCell ref="T23:U23"/>
    <mergeCell ref="V23:W23"/>
    <mergeCell ref="T24:U24"/>
    <mergeCell ref="H9:I9"/>
    <mergeCell ref="J6:K6"/>
    <mergeCell ref="H6:I6"/>
    <mergeCell ref="J7:K7"/>
    <mergeCell ref="J14:K14"/>
    <mergeCell ref="L7:M7"/>
    <mergeCell ref="L11:M11"/>
    <mergeCell ref="L6:M6"/>
    <mergeCell ref="H10:I10"/>
    <mergeCell ref="L8:M8"/>
    <mergeCell ref="H12:I12"/>
    <mergeCell ref="H7:I7"/>
    <mergeCell ref="D8:E8"/>
    <mergeCell ref="D9:E9"/>
    <mergeCell ref="D6:E6"/>
    <mergeCell ref="F6:G6"/>
    <mergeCell ref="H8:I8"/>
    <mergeCell ref="F9:G9"/>
    <mergeCell ref="H15:I15"/>
    <mergeCell ref="J15:K15"/>
    <mergeCell ref="J11:K11"/>
    <mergeCell ref="J12:K12"/>
    <mergeCell ref="J13:K13"/>
    <mergeCell ref="J10:K10"/>
    <mergeCell ref="H11:I11"/>
    <mergeCell ref="J19:K19"/>
    <mergeCell ref="F8:G8"/>
    <mergeCell ref="F22:G22"/>
    <mergeCell ref="D21:E21"/>
    <mergeCell ref="D13:E13"/>
    <mergeCell ref="F13:G13"/>
    <mergeCell ref="F14:G14"/>
    <mergeCell ref="F15:G15"/>
    <mergeCell ref="F16:G16"/>
    <mergeCell ref="F19:G19"/>
    <mergeCell ref="F17:G17"/>
    <mergeCell ref="D3:E3"/>
    <mergeCell ref="F3:G3"/>
    <mergeCell ref="D11:E11"/>
    <mergeCell ref="D12:E12"/>
    <mergeCell ref="F11:G11"/>
    <mergeCell ref="F12:G12"/>
    <mergeCell ref="D7:E7"/>
    <mergeCell ref="F7:G7"/>
    <mergeCell ref="F10:G10"/>
    <mergeCell ref="D10:E10"/>
    <mergeCell ref="H45:K45"/>
    <mergeCell ref="L44:O44"/>
    <mergeCell ref="L45:O45"/>
    <mergeCell ref="J22:K22"/>
    <mergeCell ref="L24:M24"/>
    <mergeCell ref="H22:I22"/>
    <mergeCell ref="L40:M40"/>
    <mergeCell ref="H27:I27"/>
    <mergeCell ref="J31:K31"/>
    <mergeCell ref="T21:U21"/>
    <mergeCell ref="V21:W21"/>
    <mergeCell ref="T18:U18"/>
    <mergeCell ref="J8:K8"/>
    <mergeCell ref="H16:I16"/>
    <mergeCell ref="H13:I13"/>
    <mergeCell ref="V18:W18"/>
    <mergeCell ref="T19:U19"/>
    <mergeCell ref="J17:K17"/>
    <mergeCell ref="J18:K18"/>
    <mergeCell ref="R35:S35"/>
    <mergeCell ref="J4:K4"/>
    <mergeCell ref="B40:C40"/>
    <mergeCell ref="D40:E40"/>
    <mergeCell ref="F40:G40"/>
    <mergeCell ref="H40:I40"/>
    <mergeCell ref="J40:K40"/>
    <mergeCell ref="B11:B22"/>
    <mergeCell ref="D22:E22"/>
    <mergeCell ref="D16:E16"/>
    <mergeCell ref="D14:E14"/>
    <mergeCell ref="D15:E15"/>
    <mergeCell ref="P35:Q35"/>
    <mergeCell ref="F18:G18"/>
    <mergeCell ref="D18:E18"/>
    <mergeCell ref="H19:I19"/>
    <mergeCell ref="D17:E17"/>
    <mergeCell ref="L33:M33"/>
    <mergeCell ref="F20:G20"/>
    <mergeCell ref="P33:Q33"/>
    <mergeCell ref="D4:E4"/>
    <mergeCell ref="F4:G4"/>
    <mergeCell ref="H35:I35"/>
    <mergeCell ref="J35:K35"/>
    <mergeCell ref="L35:M35"/>
    <mergeCell ref="H20:I20"/>
    <mergeCell ref="H17:I17"/>
    <mergeCell ref="D20:E20"/>
    <mergeCell ref="H18:I18"/>
    <mergeCell ref="D19:E19"/>
    <mergeCell ref="R33:S33"/>
    <mergeCell ref="T33:U33"/>
    <mergeCell ref="V33:W33"/>
    <mergeCell ref="B32:B33"/>
    <mergeCell ref="D33:E33"/>
    <mergeCell ref="F33:G33"/>
    <mergeCell ref="H33:I33"/>
    <mergeCell ref="J33:K33"/>
    <mergeCell ref="P32:Q32"/>
    <mergeCell ref="R32:S32"/>
    <mergeCell ref="B36:C36"/>
    <mergeCell ref="B38:C38"/>
    <mergeCell ref="D36:E36"/>
    <mergeCell ref="D38:E38"/>
    <mergeCell ref="F36:G36"/>
    <mergeCell ref="H36:I36"/>
    <mergeCell ref="B37:C37"/>
    <mergeCell ref="D37:E37"/>
    <mergeCell ref="F37:G37"/>
    <mergeCell ref="H37:I37"/>
    <mergeCell ref="F38:G38"/>
    <mergeCell ref="R36:S36"/>
    <mergeCell ref="H38:I38"/>
    <mergeCell ref="J38:K38"/>
    <mergeCell ref="L38:M38"/>
    <mergeCell ref="N38:O38"/>
    <mergeCell ref="P38:Q38"/>
    <mergeCell ref="R38:S38"/>
    <mergeCell ref="R37:S37"/>
    <mergeCell ref="J37:K37"/>
    <mergeCell ref="T36:U36"/>
    <mergeCell ref="V36:W36"/>
    <mergeCell ref="T38:U38"/>
    <mergeCell ref="V38:W38"/>
    <mergeCell ref="N36:O36"/>
    <mergeCell ref="P36:Q36"/>
    <mergeCell ref="T37:U37"/>
    <mergeCell ref="V37:W37"/>
  </mergeCells>
  <printOptions horizontalCentered="1" verticalCentered="1"/>
  <pageMargins left="0.7874015748031497" right="0.7874015748031497" top="0.7874015748031497" bottom="0.5905511811023623" header="0" footer="0.31496062992125984"/>
  <pageSetup horizontalDpi="300" verticalDpi="300" orientation="portrait" paperSize="9" scale="66" r:id="rId2"/>
  <headerFooter alignWithMargins="0">
    <oddFooter>&amp;C&amp;13- 16 -</oddFooter>
  </headerFooter>
  <drawing r:id="rId1"/>
</worksheet>
</file>

<file path=xl/worksheets/sheet19.xml><?xml version="1.0" encoding="utf-8"?>
<worksheet xmlns="http://schemas.openxmlformats.org/spreadsheetml/2006/main" xmlns:r="http://schemas.openxmlformats.org/officeDocument/2006/relationships">
  <sheetPr>
    <tabColor theme="9" tint="0.5999900102615356"/>
  </sheetPr>
  <dimension ref="A1:AA34"/>
  <sheetViews>
    <sheetView view="pageBreakPreview" zoomScale="80" zoomScaleSheetLayoutView="80" zoomScalePageLayoutView="0" workbookViewId="0" topLeftCell="A1">
      <selection activeCell="B12" sqref="B12"/>
    </sheetView>
  </sheetViews>
  <sheetFormatPr defaultColWidth="9.00390625" defaultRowHeight="13.5"/>
  <cols>
    <col min="1" max="1" width="5.375" style="0" customWidth="1"/>
    <col min="2" max="2" width="7.375" style="0" customWidth="1"/>
    <col min="3" max="3" width="16.125" style="0" bestFit="1" customWidth="1"/>
    <col min="4" max="7" width="14.125" style="0" customWidth="1"/>
    <col min="8" max="8" width="14.125" style="123" customWidth="1"/>
    <col min="9" max="9" width="14.125" style="0" customWidth="1"/>
  </cols>
  <sheetData>
    <row r="1" spans="1:8" s="14" customFormat="1" ht="27.75" customHeight="1" thickBot="1">
      <c r="A1" s="799" t="s">
        <v>426</v>
      </c>
      <c r="B1" s="799"/>
      <c r="C1" s="799"/>
      <c r="D1" s="799"/>
      <c r="E1" s="799"/>
      <c r="F1" s="799"/>
      <c r="H1" s="288" t="s">
        <v>419</v>
      </c>
    </row>
    <row r="2" spans="1:8" s="21" customFormat="1" ht="27.75" customHeight="1" thickBot="1">
      <c r="A2" s="947" t="s">
        <v>433</v>
      </c>
      <c r="B2" s="948"/>
      <c r="C2" s="949"/>
      <c r="D2" s="173" t="s">
        <v>551</v>
      </c>
      <c r="E2" s="254" t="s">
        <v>38</v>
      </c>
      <c r="F2" s="254" t="s">
        <v>39</v>
      </c>
      <c r="G2" s="254" t="s">
        <v>598</v>
      </c>
      <c r="H2" s="215" t="s">
        <v>645</v>
      </c>
    </row>
    <row r="3" spans="1:8" s="21" customFormat="1" ht="27.75" customHeight="1">
      <c r="A3" s="804" t="s">
        <v>327</v>
      </c>
      <c r="B3" s="931"/>
      <c r="C3" s="166" t="s">
        <v>219</v>
      </c>
      <c r="D3" s="513">
        <v>602</v>
      </c>
      <c r="E3" s="514">
        <v>325</v>
      </c>
      <c r="F3" s="514">
        <v>615</v>
      </c>
      <c r="G3" s="514">
        <v>319</v>
      </c>
      <c r="H3" s="529" t="s">
        <v>657</v>
      </c>
    </row>
    <row r="4" spans="1:8" s="21" customFormat="1" ht="27.75" customHeight="1">
      <c r="A4" s="932"/>
      <c r="B4" s="933"/>
      <c r="C4" s="73" t="s">
        <v>220</v>
      </c>
      <c r="D4" s="515">
        <v>919</v>
      </c>
      <c r="E4" s="516">
        <v>927</v>
      </c>
      <c r="F4" s="516">
        <v>951</v>
      </c>
      <c r="G4" s="516">
        <v>922</v>
      </c>
      <c r="H4" s="530" t="s">
        <v>658</v>
      </c>
    </row>
    <row r="5" spans="1:8" s="21" customFormat="1" ht="27.75" customHeight="1" thickBot="1">
      <c r="A5" s="805"/>
      <c r="B5" s="934"/>
      <c r="C5" s="489" t="s">
        <v>542</v>
      </c>
      <c r="D5" s="546">
        <v>418</v>
      </c>
      <c r="E5" s="517">
        <v>425</v>
      </c>
      <c r="F5" s="517">
        <v>447</v>
      </c>
      <c r="G5" s="518">
        <v>443</v>
      </c>
      <c r="H5" s="531" t="s">
        <v>659</v>
      </c>
    </row>
    <row r="6" spans="1:8" s="21" customFormat="1" ht="27.75" customHeight="1">
      <c r="A6" s="804" t="s">
        <v>432</v>
      </c>
      <c r="B6" s="935"/>
      <c r="C6" s="89" t="s">
        <v>221</v>
      </c>
      <c r="D6" s="519">
        <v>3054</v>
      </c>
      <c r="E6" s="520">
        <v>3097</v>
      </c>
      <c r="F6" s="520">
        <v>3112</v>
      </c>
      <c r="G6" s="520">
        <v>3174</v>
      </c>
      <c r="H6" s="298">
        <v>3185</v>
      </c>
    </row>
    <row r="7" spans="1:8" s="21" customFormat="1" ht="27.75" customHeight="1">
      <c r="A7" s="801"/>
      <c r="B7" s="936"/>
      <c r="C7" s="73" t="s">
        <v>222</v>
      </c>
      <c r="D7" s="515">
        <v>371</v>
      </c>
      <c r="E7" s="516">
        <v>374</v>
      </c>
      <c r="F7" s="516">
        <v>378</v>
      </c>
      <c r="G7" s="516">
        <v>375</v>
      </c>
      <c r="H7" s="299">
        <v>375</v>
      </c>
    </row>
    <row r="8" spans="1:8" s="21" customFormat="1" ht="27.75" customHeight="1">
      <c r="A8" s="801"/>
      <c r="B8" s="936"/>
      <c r="C8" s="148" t="s">
        <v>315</v>
      </c>
      <c r="D8" s="515">
        <v>491</v>
      </c>
      <c r="E8" s="516">
        <v>510</v>
      </c>
      <c r="F8" s="516">
        <v>499</v>
      </c>
      <c r="G8" s="516">
        <v>499</v>
      </c>
      <c r="H8" s="299">
        <v>508</v>
      </c>
    </row>
    <row r="9" spans="1:8" s="21" customFormat="1" ht="27.75" customHeight="1" thickBot="1">
      <c r="A9" s="802"/>
      <c r="B9" s="937"/>
      <c r="C9" s="84" t="s">
        <v>223</v>
      </c>
      <c r="D9" s="521">
        <v>18</v>
      </c>
      <c r="E9" s="522">
        <v>18</v>
      </c>
      <c r="F9" s="522">
        <v>14</v>
      </c>
      <c r="G9" s="522">
        <v>16</v>
      </c>
      <c r="H9" s="523">
        <v>16</v>
      </c>
    </row>
    <row r="10" spans="1:8" s="21" customFormat="1" ht="27.75" customHeight="1">
      <c r="A10" s="25"/>
      <c r="B10" s="938" t="s">
        <v>668</v>
      </c>
      <c r="C10" s="938"/>
      <c r="D10" s="938"/>
      <c r="E10" s="938"/>
      <c r="F10" s="938"/>
      <c r="G10" s="938"/>
      <c r="H10" s="164"/>
    </row>
    <row r="11" spans="1:9" s="21" customFormat="1" ht="27.75" customHeight="1">
      <c r="A11" s="25"/>
      <c r="B11" s="939"/>
      <c r="C11" s="939"/>
      <c r="D11" s="939"/>
      <c r="E11" s="939"/>
      <c r="F11" s="939"/>
      <c r="G11" s="939"/>
      <c r="H11" s="213"/>
      <c r="I11" s="24"/>
    </row>
    <row r="12" spans="1:9" s="21" customFormat="1" ht="13.5" customHeight="1">
      <c r="A12" s="25"/>
      <c r="B12" s="25"/>
      <c r="C12" s="25"/>
      <c r="D12" s="24"/>
      <c r="E12" s="24"/>
      <c r="F12" s="24"/>
      <c r="G12" s="24"/>
      <c r="H12" s="214"/>
      <c r="I12" s="24"/>
    </row>
    <row r="13" spans="1:8" s="14" customFormat="1" ht="27.75" customHeight="1" thickBot="1">
      <c r="A13" s="799" t="s">
        <v>427</v>
      </c>
      <c r="B13" s="799"/>
      <c r="C13" s="799"/>
      <c r="D13" s="799"/>
      <c r="E13" s="946"/>
      <c r="F13" s="17"/>
      <c r="H13" s="288" t="s">
        <v>419</v>
      </c>
    </row>
    <row r="14" spans="1:8" s="21" customFormat="1" ht="27.75" customHeight="1" thickBot="1">
      <c r="A14" s="947" t="s">
        <v>325</v>
      </c>
      <c r="B14" s="950"/>
      <c r="C14" s="951"/>
      <c r="D14" s="254" t="s">
        <v>551</v>
      </c>
      <c r="E14" s="414" t="s">
        <v>646</v>
      </c>
      <c r="F14" s="414" t="s">
        <v>39</v>
      </c>
      <c r="G14" s="445" t="s">
        <v>598</v>
      </c>
      <c r="H14" s="215" t="s">
        <v>499</v>
      </c>
    </row>
    <row r="15" spans="1:8" s="21" customFormat="1" ht="27.75" customHeight="1">
      <c r="A15" s="803" t="s">
        <v>224</v>
      </c>
      <c r="B15" s="686"/>
      <c r="C15" s="687"/>
      <c r="D15" s="205">
        <v>1</v>
      </c>
      <c r="E15" s="205">
        <v>1</v>
      </c>
      <c r="F15" s="415">
        <v>0</v>
      </c>
      <c r="G15" s="164">
        <v>1</v>
      </c>
      <c r="H15" s="447">
        <v>0</v>
      </c>
    </row>
    <row r="16" spans="1:8" s="21" customFormat="1" ht="27.75" customHeight="1" thickBot="1">
      <c r="A16" s="920" t="s">
        <v>225</v>
      </c>
      <c r="B16" s="921"/>
      <c r="C16" s="957"/>
      <c r="D16" s="206">
        <v>8</v>
      </c>
      <c r="E16" s="206">
        <v>6</v>
      </c>
      <c r="F16" s="416">
        <v>6</v>
      </c>
      <c r="G16" s="446">
        <v>8</v>
      </c>
      <c r="H16" s="448">
        <v>3</v>
      </c>
    </row>
    <row r="17" spans="1:9" s="21" customFormat="1" ht="27.75" customHeight="1">
      <c r="A17" s="25"/>
      <c r="B17" s="25"/>
      <c r="C17" s="25"/>
      <c r="D17" s="24"/>
      <c r="E17" s="24"/>
      <c r="F17" s="24"/>
      <c r="G17" s="24"/>
      <c r="H17" s="24"/>
      <c r="I17" s="24"/>
    </row>
    <row r="18" spans="1:9" s="21" customFormat="1" ht="27.75" customHeight="1" thickBot="1">
      <c r="A18" s="799" t="s">
        <v>307</v>
      </c>
      <c r="B18" s="799"/>
      <c r="C18" s="799"/>
      <c r="D18" s="799"/>
      <c r="E18" s="799"/>
      <c r="F18" s="24"/>
      <c r="G18" s="24"/>
      <c r="H18" s="288" t="s">
        <v>450</v>
      </c>
      <c r="I18" s="24"/>
    </row>
    <row r="19" spans="1:27" s="21" customFormat="1" ht="35.25" customHeight="1" thickBot="1">
      <c r="A19" s="947" t="s">
        <v>326</v>
      </c>
      <c r="B19" s="950"/>
      <c r="C19" s="951"/>
      <c r="D19" s="270" t="s">
        <v>647</v>
      </c>
      <c r="E19" s="414" t="s">
        <v>489</v>
      </c>
      <c r="F19" s="445" t="s">
        <v>488</v>
      </c>
      <c r="G19" s="215" t="s">
        <v>499</v>
      </c>
      <c r="H19" s="274" t="s">
        <v>393</v>
      </c>
      <c r="I19" s="24"/>
      <c r="AA19" s="21">
        <v>148.8</v>
      </c>
    </row>
    <row r="20" spans="1:9" s="21" customFormat="1" ht="27.75" customHeight="1">
      <c r="A20" s="952" t="s">
        <v>428</v>
      </c>
      <c r="B20" s="953"/>
      <c r="C20" s="954"/>
      <c r="D20" s="271">
        <v>6903</v>
      </c>
      <c r="E20" s="174">
        <v>296</v>
      </c>
      <c r="F20" s="417">
        <v>296</v>
      </c>
      <c r="G20" s="417">
        <v>312</v>
      </c>
      <c r="H20" s="388">
        <f>SUM(D20:G20)</f>
        <v>7807</v>
      </c>
      <c r="I20" s="24" t="s">
        <v>395</v>
      </c>
    </row>
    <row r="21" spans="1:9" s="21" customFormat="1" ht="27.75" customHeight="1">
      <c r="A21" s="791" t="s">
        <v>429</v>
      </c>
      <c r="B21" s="955"/>
      <c r="C21" s="956"/>
      <c r="D21" s="272">
        <v>2505</v>
      </c>
      <c r="E21" s="175">
        <v>104</v>
      </c>
      <c r="F21" s="418">
        <v>96</v>
      </c>
      <c r="G21" s="418">
        <v>119</v>
      </c>
      <c r="H21" s="389">
        <f>SUM(D21:G21)</f>
        <v>2824</v>
      </c>
      <c r="I21" s="24" t="s">
        <v>395</v>
      </c>
    </row>
    <row r="22" spans="1:9" s="21" customFormat="1" ht="27.75" customHeight="1" thickBot="1">
      <c r="A22" s="790" t="s">
        <v>477</v>
      </c>
      <c r="B22" s="958"/>
      <c r="C22" s="959"/>
      <c r="D22" s="273">
        <v>55977</v>
      </c>
      <c r="E22" s="49">
        <v>2311</v>
      </c>
      <c r="F22" s="419">
        <v>2169</v>
      </c>
      <c r="G22" s="419">
        <v>2209</v>
      </c>
      <c r="H22" s="275">
        <f>SUM(D22:G22)</f>
        <v>62666</v>
      </c>
      <c r="I22" s="24" t="s">
        <v>395</v>
      </c>
    </row>
    <row r="23" spans="1:9" s="21" customFormat="1" ht="27.75" customHeight="1">
      <c r="A23" s="25"/>
      <c r="B23" s="25"/>
      <c r="C23" s="25"/>
      <c r="D23" s="24"/>
      <c r="E23" s="24"/>
      <c r="F23" s="24"/>
      <c r="G23" s="24"/>
      <c r="H23" s="24"/>
      <c r="I23" s="24"/>
    </row>
    <row r="24" spans="1:8" s="14" customFormat="1" ht="27.75" customHeight="1" thickBot="1">
      <c r="A24" s="799" t="s">
        <v>226</v>
      </c>
      <c r="B24" s="799"/>
      <c r="C24" s="799"/>
      <c r="D24" s="799"/>
      <c r="E24" s="799"/>
      <c r="F24" s="799"/>
      <c r="H24" s="288" t="s">
        <v>450</v>
      </c>
    </row>
    <row r="25" spans="1:8" s="14" customFormat="1" ht="27.75" customHeight="1" thickBot="1">
      <c r="A25" s="947" t="s">
        <v>326</v>
      </c>
      <c r="B25" s="950"/>
      <c r="C25" s="951"/>
      <c r="D25" s="163" t="s">
        <v>551</v>
      </c>
      <c r="E25" s="163">
        <v>1</v>
      </c>
      <c r="F25" s="163" t="s">
        <v>39</v>
      </c>
      <c r="G25" s="163" t="s">
        <v>598</v>
      </c>
      <c r="H25" s="168" t="s">
        <v>499</v>
      </c>
    </row>
    <row r="26" spans="1:8" s="90" customFormat="1" ht="27.75" customHeight="1">
      <c r="A26" s="70" t="s">
        <v>227</v>
      </c>
      <c r="B26" s="941" t="s">
        <v>430</v>
      </c>
      <c r="C26" s="942"/>
      <c r="D26" s="174">
        <v>6</v>
      </c>
      <c r="E26" s="417">
        <v>10</v>
      </c>
      <c r="F26" s="417">
        <v>10</v>
      </c>
      <c r="G26" s="552">
        <v>3</v>
      </c>
      <c r="H26" s="547">
        <v>7</v>
      </c>
    </row>
    <row r="27" spans="1:8" s="90" customFormat="1" ht="27.75" customHeight="1" thickBot="1">
      <c r="A27" s="43" t="s">
        <v>228</v>
      </c>
      <c r="B27" s="785" t="s">
        <v>431</v>
      </c>
      <c r="C27" s="943"/>
      <c r="D27" s="176">
        <v>223.87</v>
      </c>
      <c r="E27" s="420">
        <v>303.44</v>
      </c>
      <c r="F27" s="420">
        <v>314.42</v>
      </c>
      <c r="G27" s="553">
        <v>109.87</v>
      </c>
      <c r="H27" s="548">
        <v>294.55</v>
      </c>
    </row>
    <row r="28" spans="1:8" s="90" customFormat="1" ht="27.75" customHeight="1">
      <c r="A28" s="944" t="s">
        <v>227</v>
      </c>
      <c r="B28" s="941" t="s">
        <v>430</v>
      </c>
      <c r="C28" s="942"/>
      <c r="D28" s="174">
        <v>0</v>
      </c>
      <c r="E28" s="417" t="s">
        <v>569</v>
      </c>
      <c r="F28" s="417">
        <v>0</v>
      </c>
      <c r="G28" s="552">
        <v>1</v>
      </c>
      <c r="H28" s="547">
        <v>0</v>
      </c>
    </row>
    <row r="29" spans="1:8" s="90" customFormat="1" ht="27.75" customHeight="1" thickBot="1">
      <c r="A29" s="945"/>
      <c r="B29" s="785" t="s">
        <v>431</v>
      </c>
      <c r="C29" s="943"/>
      <c r="D29" s="177">
        <v>0</v>
      </c>
      <c r="E29" s="421" t="s">
        <v>570</v>
      </c>
      <c r="F29" s="421">
        <v>0</v>
      </c>
      <c r="G29" s="554">
        <v>69.72</v>
      </c>
      <c r="H29" s="549">
        <v>0</v>
      </c>
    </row>
    <row r="30" spans="1:8" s="90" customFormat="1" ht="27.75" customHeight="1">
      <c r="A30" s="70" t="s">
        <v>229</v>
      </c>
      <c r="B30" s="941" t="s">
        <v>430</v>
      </c>
      <c r="C30" s="942"/>
      <c r="D30" s="174">
        <v>1</v>
      </c>
      <c r="E30" s="417" t="s">
        <v>552</v>
      </c>
      <c r="F30" s="417" t="s">
        <v>552</v>
      </c>
      <c r="G30" s="552" t="s">
        <v>602</v>
      </c>
      <c r="H30" s="547">
        <v>4</v>
      </c>
    </row>
    <row r="31" spans="1:8" s="90" customFormat="1" ht="27.75" customHeight="1" thickBot="1">
      <c r="A31" s="48" t="s">
        <v>230</v>
      </c>
      <c r="B31" s="785" t="s">
        <v>431</v>
      </c>
      <c r="C31" s="943"/>
      <c r="D31" s="177">
        <v>26</v>
      </c>
      <c r="E31" s="421" t="s">
        <v>571</v>
      </c>
      <c r="F31" s="421" t="s">
        <v>600</v>
      </c>
      <c r="G31" s="554" t="s">
        <v>603</v>
      </c>
      <c r="H31" s="549">
        <v>210.65</v>
      </c>
    </row>
    <row r="32" spans="1:8" s="90" customFormat="1" ht="27.75" customHeight="1">
      <c r="A32" s="43" t="s">
        <v>231</v>
      </c>
      <c r="B32" s="941" t="s">
        <v>430</v>
      </c>
      <c r="C32" s="942"/>
      <c r="D32" s="178">
        <v>0</v>
      </c>
      <c r="E32" s="422">
        <v>0</v>
      </c>
      <c r="F32" s="422">
        <v>0</v>
      </c>
      <c r="G32" s="555">
        <v>0</v>
      </c>
      <c r="H32" s="550">
        <v>0</v>
      </c>
    </row>
    <row r="33" spans="1:8" s="90" customFormat="1" ht="27.75" customHeight="1" thickBot="1">
      <c r="A33" s="48" t="s">
        <v>232</v>
      </c>
      <c r="B33" s="785" t="s">
        <v>431</v>
      </c>
      <c r="C33" s="943"/>
      <c r="D33" s="177">
        <v>0</v>
      </c>
      <c r="E33" s="421">
        <v>0</v>
      </c>
      <c r="F33" s="421">
        <v>0</v>
      </c>
      <c r="G33" s="556">
        <v>0</v>
      </c>
      <c r="H33" s="551">
        <v>0</v>
      </c>
    </row>
    <row r="34" spans="1:3" s="14" customFormat="1" ht="27.75" customHeight="1">
      <c r="A34" s="940" t="s">
        <v>233</v>
      </c>
      <c r="B34" s="940"/>
      <c r="C34" s="940"/>
    </row>
  </sheetData>
  <sheetProtection/>
  <mergeCells count="26">
    <mergeCell ref="A20:C20"/>
    <mergeCell ref="A21:C21"/>
    <mergeCell ref="A24:F24"/>
    <mergeCell ref="A16:C16"/>
    <mergeCell ref="A18:E18"/>
    <mergeCell ref="A22:C22"/>
    <mergeCell ref="B31:C31"/>
    <mergeCell ref="B29:C29"/>
    <mergeCell ref="B30:C30"/>
    <mergeCell ref="A1:F1"/>
    <mergeCell ref="A15:C15"/>
    <mergeCell ref="A13:E13"/>
    <mergeCell ref="A2:C2"/>
    <mergeCell ref="A14:C14"/>
    <mergeCell ref="A19:C19"/>
    <mergeCell ref="A25:C25"/>
    <mergeCell ref="A3:B5"/>
    <mergeCell ref="A6:B9"/>
    <mergeCell ref="B10:G11"/>
    <mergeCell ref="A34:C34"/>
    <mergeCell ref="B26:C26"/>
    <mergeCell ref="B27:C27"/>
    <mergeCell ref="B28:C28"/>
    <mergeCell ref="B33:C33"/>
    <mergeCell ref="A28:A29"/>
    <mergeCell ref="B32:C32"/>
  </mergeCells>
  <printOptions horizontalCentered="1"/>
  <pageMargins left="0.7874015748031497" right="0.7874015748031497" top="0.984251968503937" bottom="0.984251968503937" header="0.5118110236220472" footer="0.31496062992125984"/>
  <pageSetup horizontalDpi="300" verticalDpi="300" orientation="portrait" paperSize="9" scale="80" r:id="rId1"/>
  <headerFooter alignWithMargins="0">
    <oddFooter>&amp;C- 17 -</oddFooter>
  </headerFooter>
</worksheet>
</file>

<file path=xl/worksheets/sheet2.xml><?xml version="1.0" encoding="utf-8"?>
<worksheet xmlns="http://schemas.openxmlformats.org/spreadsheetml/2006/main" xmlns:r="http://schemas.openxmlformats.org/officeDocument/2006/relationships">
  <sheetPr>
    <tabColor indexed="47"/>
  </sheetPr>
  <dimension ref="A1:P66"/>
  <sheetViews>
    <sheetView view="pageBreakPreview" zoomScaleSheetLayoutView="100" zoomScalePageLayoutView="0" workbookViewId="0" topLeftCell="A1">
      <selection activeCell="E5" sqref="E5"/>
    </sheetView>
  </sheetViews>
  <sheetFormatPr defaultColWidth="9.00390625" defaultRowHeight="13.5"/>
  <cols>
    <col min="1" max="3" width="8.625" style="0" customWidth="1"/>
    <col min="4" max="4" width="36.625" style="0" customWidth="1"/>
    <col min="5" max="7" width="8.625" style="0" customWidth="1"/>
    <col min="8" max="14" width="9.00390625" style="524" customWidth="1"/>
  </cols>
  <sheetData>
    <row r="1" spans="1:7" ht="24">
      <c r="A1" s="633" t="s">
        <v>638</v>
      </c>
      <c r="B1" s="633"/>
      <c r="C1" s="633"/>
      <c r="D1" s="633"/>
      <c r="E1" s="633"/>
      <c r="F1" s="633"/>
      <c r="G1" s="633"/>
    </row>
    <row r="2" spans="1:7" ht="18" customHeight="1">
      <c r="A2" s="119"/>
      <c r="B2" s="5"/>
      <c r="C2" s="646" t="s">
        <v>639</v>
      </c>
      <c r="D2" s="646"/>
      <c r="E2" s="646"/>
      <c r="F2" s="121"/>
      <c r="G2" s="121"/>
    </row>
    <row r="3" spans="1:7" ht="17.25">
      <c r="A3" s="6"/>
      <c r="B3" s="6"/>
      <c r="C3" s="6"/>
      <c r="D3" s="645" t="s">
        <v>263</v>
      </c>
      <c r="E3" s="8"/>
      <c r="F3" s="6"/>
      <c r="G3" s="9"/>
    </row>
    <row r="4" spans="1:8" ht="17.25">
      <c r="A4" s="10"/>
      <c r="B4" s="10"/>
      <c r="C4" s="10"/>
      <c r="D4" s="645"/>
      <c r="E4" s="7"/>
      <c r="G4" s="11"/>
      <c r="H4" s="524" t="s">
        <v>375</v>
      </c>
    </row>
    <row r="5" spans="1:14" s="14" customFormat="1" ht="13.5">
      <c r="A5" s="635" t="s">
        <v>264</v>
      </c>
      <c r="B5" s="635"/>
      <c r="C5" s="635"/>
      <c r="D5" s="635"/>
      <c r="E5" s="13"/>
      <c r="F5" s="13"/>
      <c r="G5" s="634" t="s">
        <v>328</v>
      </c>
      <c r="H5" s="639" t="s">
        <v>376</v>
      </c>
      <c r="I5" s="647"/>
      <c r="J5" s="647"/>
      <c r="K5" s="647"/>
      <c r="L5" s="647"/>
      <c r="M5" s="525"/>
      <c r="N5" s="525"/>
    </row>
    <row r="6" spans="1:14" s="14" customFormat="1" ht="13.5">
      <c r="A6" s="635"/>
      <c r="B6" s="635"/>
      <c r="C6" s="635"/>
      <c r="D6" s="635"/>
      <c r="E6" s="15"/>
      <c r="F6" s="15"/>
      <c r="G6" s="635"/>
      <c r="H6" s="639"/>
      <c r="I6" s="647"/>
      <c r="J6" s="647"/>
      <c r="K6" s="647"/>
      <c r="L6" s="647"/>
      <c r="M6" s="525"/>
      <c r="N6" s="525"/>
    </row>
    <row r="7" spans="1:14" s="14" customFormat="1" ht="13.5">
      <c r="A7" s="644" t="s">
        <v>590</v>
      </c>
      <c r="B7" s="635"/>
      <c r="C7" s="635"/>
      <c r="D7" s="635"/>
      <c r="E7" s="13"/>
      <c r="F7" s="13"/>
      <c r="G7" s="634" t="s">
        <v>329</v>
      </c>
      <c r="H7" s="639" t="s">
        <v>376</v>
      </c>
      <c r="I7" s="525"/>
      <c r="J7" s="525"/>
      <c r="K7" s="525"/>
      <c r="L7" s="525"/>
      <c r="M7" s="525"/>
      <c r="N7" s="525"/>
    </row>
    <row r="8" spans="1:14" s="14" customFormat="1" ht="13.5">
      <c r="A8" s="635"/>
      <c r="B8" s="635"/>
      <c r="C8" s="635"/>
      <c r="D8" s="635"/>
      <c r="E8" s="15"/>
      <c r="F8" s="15"/>
      <c r="G8" s="635"/>
      <c r="H8" s="639"/>
      <c r="I8" s="525"/>
      <c r="J8" s="525"/>
      <c r="K8" s="525"/>
      <c r="L8" s="525"/>
      <c r="M8" s="525"/>
      <c r="N8" s="525"/>
    </row>
    <row r="9" spans="1:14" s="14" customFormat="1" ht="13.5">
      <c r="A9" s="644" t="s">
        <v>591</v>
      </c>
      <c r="B9" s="635"/>
      <c r="C9" s="635"/>
      <c r="D9" s="635"/>
      <c r="E9" s="13"/>
      <c r="F9" s="13"/>
      <c r="G9" s="634" t="s">
        <v>330</v>
      </c>
      <c r="H9" s="639" t="s">
        <v>376</v>
      </c>
      <c r="I9" s="525"/>
      <c r="J9" s="525"/>
      <c r="K9" s="525"/>
      <c r="L9" s="525"/>
      <c r="M9" s="525"/>
      <c r="N9" s="525"/>
    </row>
    <row r="10" spans="1:14" s="14" customFormat="1" ht="13.5">
      <c r="A10" s="635"/>
      <c r="B10" s="635"/>
      <c r="C10" s="635"/>
      <c r="D10" s="635"/>
      <c r="E10" s="15"/>
      <c r="F10" s="15"/>
      <c r="G10" s="635"/>
      <c r="H10" s="639"/>
      <c r="I10" s="525"/>
      <c r="J10" s="525"/>
      <c r="K10" s="525"/>
      <c r="L10" s="525"/>
      <c r="M10" s="525"/>
      <c r="N10" s="525"/>
    </row>
    <row r="11" spans="1:14" s="14" customFormat="1" ht="13.5">
      <c r="A11" s="644" t="s">
        <v>592</v>
      </c>
      <c r="B11" s="635"/>
      <c r="C11" s="635"/>
      <c r="D11" s="635"/>
      <c r="E11" s="13"/>
      <c r="F11" s="13"/>
      <c r="G11" s="634" t="s">
        <v>331</v>
      </c>
      <c r="H11" s="639" t="s">
        <v>376</v>
      </c>
      <c r="I11" s="525"/>
      <c r="J11" s="525"/>
      <c r="K11" s="525"/>
      <c r="L11" s="525"/>
      <c r="M11" s="525"/>
      <c r="N11" s="525"/>
    </row>
    <row r="12" spans="1:16" s="14" customFormat="1" ht="13.5">
      <c r="A12" s="635"/>
      <c r="B12" s="635"/>
      <c r="C12" s="635"/>
      <c r="D12" s="635"/>
      <c r="E12" s="15"/>
      <c r="F12" s="15"/>
      <c r="G12" s="635"/>
      <c r="H12" s="639"/>
      <c r="I12" s="525"/>
      <c r="J12" s="525"/>
      <c r="K12" s="525"/>
      <c r="L12" s="525"/>
      <c r="M12" s="525"/>
      <c r="N12" s="525"/>
      <c r="P12"/>
    </row>
    <row r="13" spans="1:14" s="14" customFormat="1" ht="13.5">
      <c r="A13" s="644" t="s">
        <v>593</v>
      </c>
      <c r="B13" s="635"/>
      <c r="C13" s="635"/>
      <c r="D13" s="635"/>
      <c r="E13" s="13"/>
      <c r="F13" s="13"/>
      <c r="G13" s="634" t="s">
        <v>332</v>
      </c>
      <c r="H13" s="639" t="s">
        <v>376</v>
      </c>
      <c r="I13" s="525"/>
      <c r="J13" s="525"/>
      <c r="K13" s="525"/>
      <c r="L13" s="525"/>
      <c r="M13" s="525"/>
      <c r="N13" s="525"/>
    </row>
    <row r="14" spans="1:15" s="14" customFormat="1" ht="13.5">
      <c r="A14" s="635"/>
      <c r="B14" s="635"/>
      <c r="C14" s="635"/>
      <c r="D14" s="635"/>
      <c r="E14" s="15"/>
      <c r="F14" s="15"/>
      <c r="G14" s="635"/>
      <c r="H14" s="639"/>
      <c r="I14" s="525"/>
      <c r="J14" s="525"/>
      <c r="K14" s="525"/>
      <c r="L14" s="525"/>
      <c r="M14" s="525"/>
      <c r="N14" s="525"/>
      <c r="O14" s="204"/>
    </row>
    <row r="15" spans="1:14" s="14" customFormat="1" ht="13.5">
      <c r="A15" s="644" t="s">
        <v>594</v>
      </c>
      <c r="B15" s="635"/>
      <c r="C15" s="635"/>
      <c r="D15" s="635"/>
      <c r="E15" s="13"/>
      <c r="F15" s="13"/>
      <c r="G15" s="634" t="s">
        <v>333</v>
      </c>
      <c r="H15" s="639" t="s">
        <v>376</v>
      </c>
      <c r="I15" s="525"/>
      <c r="J15" s="525"/>
      <c r="K15" s="525"/>
      <c r="L15" s="525"/>
      <c r="M15" s="525"/>
      <c r="N15" s="525"/>
    </row>
    <row r="16" spans="1:14" s="14" customFormat="1" ht="13.5">
      <c r="A16" s="635"/>
      <c r="B16" s="635"/>
      <c r="C16" s="635"/>
      <c r="D16" s="635"/>
      <c r="E16" s="15"/>
      <c r="F16" s="15"/>
      <c r="G16" s="635"/>
      <c r="H16" s="639"/>
      <c r="I16" s="525"/>
      <c r="J16" s="525"/>
      <c r="K16" s="525"/>
      <c r="L16" s="525"/>
      <c r="M16" s="525"/>
      <c r="N16" s="525"/>
    </row>
    <row r="17" spans="1:14" s="14" customFormat="1" ht="13.5">
      <c r="A17" s="644" t="s">
        <v>595</v>
      </c>
      <c r="B17" s="635"/>
      <c r="C17" s="635"/>
      <c r="D17" s="635"/>
      <c r="E17" s="13"/>
      <c r="F17" s="13"/>
      <c r="G17" s="634" t="s">
        <v>334</v>
      </c>
      <c r="H17" s="639" t="s">
        <v>376</v>
      </c>
      <c r="I17" s="525"/>
      <c r="J17" s="525"/>
      <c r="K17" s="525"/>
      <c r="L17" s="525"/>
      <c r="M17" s="525"/>
      <c r="N17" s="525"/>
    </row>
    <row r="18" spans="1:14" s="14" customFormat="1" ht="13.5">
      <c r="A18" s="635"/>
      <c r="B18" s="635"/>
      <c r="C18" s="635"/>
      <c r="D18" s="635"/>
      <c r="E18" s="15"/>
      <c r="F18" s="15"/>
      <c r="G18" s="635"/>
      <c r="H18" s="639"/>
      <c r="I18" s="525"/>
      <c r="J18" s="525"/>
      <c r="K18" s="525"/>
      <c r="L18" s="525"/>
      <c r="M18" s="525"/>
      <c r="N18" s="525"/>
    </row>
    <row r="19" spans="1:14" s="14" customFormat="1" ht="13.5">
      <c r="A19" s="644" t="s">
        <v>596</v>
      </c>
      <c r="B19" s="635"/>
      <c r="C19" s="635"/>
      <c r="D19" s="635"/>
      <c r="E19" s="13"/>
      <c r="F19" s="13"/>
      <c r="G19" s="634" t="s">
        <v>335</v>
      </c>
      <c r="H19" s="639" t="s">
        <v>376</v>
      </c>
      <c r="I19" s="525"/>
      <c r="J19" s="525"/>
      <c r="K19" s="525"/>
      <c r="L19" s="525"/>
      <c r="M19" s="525"/>
      <c r="N19" s="525"/>
    </row>
    <row r="20" spans="1:14" s="14" customFormat="1" ht="13.5">
      <c r="A20" s="635"/>
      <c r="B20" s="635"/>
      <c r="C20" s="635"/>
      <c r="D20" s="635"/>
      <c r="E20" s="15"/>
      <c r="F20" s="15"/>
      <c r="G20" s="635"/>
      <c r="H20" s="639"/>
      <c r="I20" s="525"/>
      <c r="J20" s="525"/>
      <c r="K20" s="525"/>
      <c r="L20" s="525"/>
      <c r="M20" s="525"/>
      <c r="N20" s="525"/>
    </row>
    <row r="21" spans="1:14" s="14" customFormat="1" ht="13.5">
      <c r="A21" s="644" t="s">
        <v>597</v>
      </c>
      <c r="B21" s="635"/>
      <c r="C21" s="635"/>
      <c r="D21" s="635"/>
      <c r="E21" s="13"/>
      <c r="F21" s="13"/>
      <c r="G21" s="634" t="s">
        <v>354</v>
      </c>
      <c r="H21" s="639" t="s">
        <v>376</v>
      </c>
      <c r="I21" s="525"/>
      <c r="J21" s="525"/>
      <c r="K21" s="525"/>
      <c r="L21" s="525"/>
      <c r="M21" s="525"/>
      <c r="N21" s="525"/>
    </row>
    <row r="22" spans="1:14" s="14" customFormat="1" ht="13.5">
      <c r="A22" s="635"/>
      <c r="B22" s="635"/>
      <c r="C22" s="635"/>
      <c r="D22" s="635"/>
      <c r="E22" s="15"/>
      <c r="F22" s="15"/>
      <c r="G22" s="635"/>
      <c r="H22" s="639"/>
      <c r="I22" s="525"/>
      <c r="J22" s="525"/>
      <c r="K22" s="525"/>
      <c r="L22" s="525"/>
      <c r="M22" s="525"/>
      <c r="N22" s="525"/>
    </row>
    <row r="23" spans="1:14" s="14" customFormat="1" ht="13.5">
      <c r="A23" s="635" t="s">
        <v>265</v>
      </c>
      <c r="B23" s="635"/>
      <c r="C23" s="635"/>
      <c r="D23" s="635"/>
      <c r="E23" s="13"/>
      <c r="F23" s="13"/>
      <c r="G23" s="634" t="s">
        <v>336</v>
      </c>
      <c r="H23" s="649" t="s">
        <v>377</v>
      </c>
      <c r="I23" s="641" t="s">
        <v>381</v>
      </c>
      <c r="J23" s="638" t="s">
        <v>382</v>
      </c>
      <c r="K23" s="525"/>
      <c r="L23" s="525"/>
      <c r="M23" s="525"/>
      <c r="N23" s="525"/>
    </row>
    <row r="24" spans="1:14" s="14" customFormat="1" ht="13.5">
      <c r="A24" s="635"/>
      <c r="B24" s="635"/>
      <c r="C24" s="635"/>
      <c r="D24" s="635"/>
      <c r="E24" s="15"/>
      <c r="F24" s="15"/>
      <c r="G24" s="635"/>
      <c r="H24" s="649"/>
      <c r="I24" s="641"/>
      <c r="J24" s="638"/>
      <c r="K24" s="525"/>
      <c r="L24" s="525"/>
      <c r="M24" s="525"/>
      <c r="N24" s="525"/>
    </row>
    <row r="25" spans="1:14" s="14" customFormat="1" ht="13.5">
      <c r="A25" s="635" t="s">
        <v>266</v>
      </c>
      <c r="B25" s="635"/>
      <c r="C25" s="635"/>
      <c r="D25" s="635"/>
      <c r="E25" s="13"/>
      <c r="F25" s="13"/>
      <c r="G25" s="634" t="s">
        <v>337</v>
      </c>
      <c r="H25" s="649" t="s">
        <v>377</v>
      </c>
      <c r="I25" s="525"/>
      <c r="J25" s="525"/>
      <c r="K25" s="525"/>
      <c r="L25" s="525"/>
      <c r="M25" s="525"/>
      <c r="N25" s="525"/>
    </row>
    <row r="26" spans="1:14" s="14" customFormat="1" ht="13.5">
      <c r="A26" s="635"/>
      <c r="B26" s="635"/>
      <c r="C26" s="635"/>
      <c r="D26" s="635"/>
      <c r="E26" s="15"/>
      <c r="F26" s="15"/>
      <c r="G26" s="635"/>
      <c r="H26" s="649"/>
      <c r="I26" s="525"/>
      <c r="J26" s="525"/>
      <c r="K26" s="525"/>
      <c r="L26" s="525"/>
      <c r="M26" s="525"/>
      <c r="N26" s="525"/>
    </row>
    <row r="27" spans="1:14" s="14" customFormat="1" ht="13.5">
      <c r="A27" s="635" t="s">
        <v>267</v>
      </c>
      <c r="B27" s="635"/>
      <c r="C27" s="635"/>
      <c r="D27" s="635"/>
      <c r="E27" s="13"/>
      <c r="F27" s="13"/>
      <c r="G27" s="634" t="s">
        <v>337</v>
      </c>
      <c r="H27" s="649" t="s">
        <v>377</v>
      </c>
      <c r="I27" s="525"/>
      <c r="J27" s="525"/>
      <c r="K27" s="525"/>
      <c r="L27" s="525"/>
      <c r="M27" s="525"/>
      <c r="N27" s="525"/>
    </row>
    <row r="28" spans="1:14" s="14" customFormat="1" ht="13.5">
      <c r="A28" s="635"/>
      <c r="B28" s="635"/>
      <c r="C28" s="635"/>
      <c r="D28" s="635"/>
      <c r="E28" s="15"/>
      <c r="F28" s="15"/>
      <c r="G28" s="635"/>
      <c r="H28" s="649"/>
      <c r="I28" s="525"/>
      <c r="J28" s="525"/>
      <c r="K28" s="525"/>
      <c r="L28" s="525"/>
      <c r="M28" s="525"/>
      <c r="N28" s="525"/>
    </row>
    <row r="29" spans="1:14" s="14" customFormat="1" ht="13.5">
      <c r="A29" s="635" t="s">
        <v>306</v>
      </c>
      <c r="B29" s="635"/>
      <c r="C29" s="635"/>
      <c r="D29" s="635"/>
      <c r="E29" s="13"/>
      <c r="F29" s="13"/>
      <c r="G29" s="634" t="s">
        <v>337</v>
      </c>
      <c r="H29" s="651" t="s">
        <v>378</v>
      </c>
      <c r="I29" s="525"/>
      <c r="J29" s="525"/>
      <c r="K29" s="525"/>
      <c r="L29" s="525"/>
      <c r="M29" s="525"/>
      <c r="N29" s="525"/>
    </row>
    <row r="30" spans="1:14" s="14" customFormat="1" ht="13.5">
      <c r="A30" s="635"/>
      <c r="B30" s="635"/>
      <c r="C30" s="635"/>
      <c r="D30" s="635"/>
      <c r="E30" s="15"/>
      <c r="F30" s="15"/>
      <c r="G30" s="635"/>
      <c r="H30" s="651"/>
      <c r="I30" s="525"/>
      <c r="J30" s="525"/>
      <c r="K30" s="525"/>
      <c r="L30" s="525"/>
      <c r="M30" s="525"/>
      <c r="N30" s="525"/>
    </row>
    <row r="31" spans="1:14" s="14" customFormat="1" ht="13.5">
      <c r="A31" s="635" t="s">
        <v>268</v>
      </c>
      <c r="B31" s="635"/>
      <c r="C31" s="635"/>
      <c r="D31" s="635"/>
      <c r="E31" s="13"/>
      <c r="F31" s="13"/>
      <c r="G31" s="634" t="s">
        <v>337</v>
      </c>
      <c r="H31" s="651" t="s">
        <v>378</v>
      </c>
      <c r="I31" s="525"/>
      <c r="J31" s="525"/>
      <c r="K31" s="525"/>
      <c r="L31" s="525"/>
      <c r="M31" s="525"/>
      <c r="N31" s="525"/>
    </row>
    <row r="32" spans="1:14" s="14" customFormat="1" ht="13.5">
      <c r="A32" s="635"/>
      <c r="B32" s="635"/>
      <c r="C32" s="635"/>
      <c r="D32" s="635"/>
      <c r="E32" s="15"/>
      <c r="F32" s="15"/>
      <c r="G32" s="635"/>
      <c r="H32" s="651"/>
      <c r="I32" s="525"/>
      <c r="J32" s="525"/>
      <c r="K32" s="525"/>
      <c r="L32" s="525"/>
      <c r="M32" s="525"/>
      <c r="N32" s="525"/>
    </row>
    <row r="33" spans="1:14" s="14" customFormat="1" ht="13.5">
      <c r="A33" s="635" t="s">
        <v>269</v>
      </c>
      <c r="B33" s="635"/>
      <c r="C33" s="635"/>
      <c r="D33" s="635"/>
      <c r="E33" s="13"/>
      <c r="F33" s="13"/>
      <c r="G33" s="634" t="s">
        <v>338</v>
      </c>
      <c r="H33" s="649" t="s">
        <v>377</v>
      </c>
      <c r="I33" s="647"/>
      <c r="J33" s="647"/>
      <c r="K33" s="648"/>
      <c r="L33" s="647"/>
      <c r="M33" s="525"/>
      <c r="N33" s="525"/>
    </row>
    <row r="34" spans="1:14" s="14" customFormat="1" ht="13.5">
      <c r="A34" s="635"/>
      <c r="B34" s="635"/>
      <c r="C34" s="635"/>
      <c r="D34" s="635"/>
      <c r="E34" s="15"/>
      <c r="F34" s="15"/>
      <c r="G34" s="635"/>
      <c r="H34" s="649"/>
      <c r="I34" s="647"/>
      <c r="J34" s="647"/>
      <c r="K34" s="648"/>
      <c r="L34" s="647"/>
      <c r="M34" s="525"/>
      <c r="N34" s="525"/>
    </row>
    <row r="35" spans="1:14" s="14" customFormat="1" ht="13.5">
      <c r="A35" s="635" t="s">
        <v>270</v>
      </c>
      <c r="B35" s="635"/>
      <c r="C35" s="635"/>
      <c r="D35" s="635"/>
      <c r="E35" s="13"/>
      <c r="F35" s="13"/>
      <c r="G35" s="634" t="s">
        <v>338</v>
      </c>
      <c r="H35" s="647" t="s">
        <v>379</v>
      </c>
      <c r="I35" s="639" t="s">
        <v>376</v>
      </c>
      <c r="J35" s="648" t="s">
        <v>523</v>
      </c>
      <c r="K35" s="648"/>
      <c r="L35" s="527"/>
      <c r="M35" s="525"/>
      <c r="N35" s="525"/>
    </row>
    <row r="36" spans="1:14" s="14" customFormat="1" ht="13.5">
      <c r="A36" s="635"/>
      <c r="B36" s="635"/>
      <c r="C36" s="635"/>
      <c r="D36" s="635"/>
      <c r="E36" s="15"/>
      <c r="F36" s="15"/>
      <c r="G36" s="635"/>
      <c r="H36" s="647"/>
      <c r="I36" s="639"/>
      <c r="J36" s="648"/>
      <c r="K36" s="648"/>
      <c r="L36" s="527"/>
      <c r="M36" s="525"/>
      <c r="N36" s="525"/>
    </row>
    <row r="37" spans="1:14" s="14" customFormat="1" ht="13.5">
      <c r="A37" s="635" t="s">
        <v>413</v>
      </c>
      <c r="B37" s="635"/>
      <c r="C37" s="635"/>
      <c r="D37" s="635"/>
      <c r="E37" s="13"/>
      <c r="F37" s="13"/>
      <c r="G37" s="634" t="s">
        <v>338</v>
      </c>
      <c r="H37" s="650" t="s">
        <v>380</v>
      </c>
      <c r="I37" s="525"/>
      <c r="J37" s="525"/>
      <c r="K37" s="525"/>
      <c r="L37" s="525"/>
      <c r="M37" s="525"/>
      <c r="N37" s="525"/>
    </row>
    <row r="38" spans="1:14" s="14" customFormat="1" ht="13.5">
      <c r="A38" s="635"/>
      <c r="B38" s="635"/>
      <c r="C38" s="635"/>
      <c r="D38" s="635"/>
      <c r="E38" s="15"/>
      <c r="F38" s="15"/>
      <c r="G38" s="635"/>
      <c r="H38" s="650"/>
      <c r="I38" s="525"/>
      <c r="J38" s="525"/>
      <c r="K38" s="525"/>
      <c r="L38" s="525"/>
      <c r="M38" s="525"/>
      <c r="N38" s="525"/>
    </row>
    <row r="39" spans="1:14" s="14" customFormat="1" ht="13.5">
      <c r="A39" s="635" t="s">
        <v>414</v>
      </c>
      <c r="B39" s="635"/>
      <c r="C39" s="635"/>
      <c r="D39" s="635"/>
      <c r="E39" s="13"/>
      <c r="F39" s="13"/>
      <c r="G39" s="640" t="s">
        <v>545</v>
      </c>
      <c r="H39" s="650" t="s">
        <v>380</v>
      </c>
      <c r="I39" s="525"/>
      <c r="J39" s="525"/>
      <c r="K39" s="525"/>
      <c r="L39" s="525"/>
      <c r="M39" s="525"/>
      <c r="N39" s="525"/>
    </row>
    <row r="40" spans="1:14" s="14" customFormat="1" ht="13.5">
      <c r="A40" s="635"/>
      <c r="B40" s="635"/>
      <c r="C40" s="635"/>
      <c r="D40" s="635"/>
      <c r="E40" s="15"/>
      <c r="F40" s="15"/>
      <c r="G40" s="635"/>
      <c r="H40" s="650"/>
      <c r="I40" s="525"/>
      <c r="J40" s="525"/>
      <c r="K40" s="525"/>
      <c r="L40" s="525"/>
      <c r="M40" s="525"/>
      <c r="N40" s="525"/>
    </row>
    <row r="41" spans="1:14" s="14" customFormat="1" ht="13.5">
      <c r="A41" s="635" t="s">
        <v>409</v>
      </c>
      <c r="B41" s="635"/>
      <c r="C41" s="635"/>
      <c r="D41" s="635"/>
      <c r="E41" s="13"/>
      <c r="F41" s="13"/>
      <c r="G41" s="634" t="s">
        <v>339</v>
      </c>
      <c r="H41" s="650" t="s">
        <v>380</v>
      </c>
      <c r="I41" s="525"/>
      <c r="J41" s="525"/>
      <c r="K41" s="525"/>
      <c r="L41" s="525"/>
      <c r="M41" s="525"/>
      <c r="N41" s="525"/>
    </row>
    <row r="42" spans="1:14" s="14" customFormat="1" ht="13.5">
      <c r="A42" s="635"/>
      <c r="B42" s="635"/>
      <c r="C42" s="635"/>
      <c r="D42" s="635"/>
      <c r="E42" s="15"/>
      <c r="F42" s="15"/>
      <c r="G42" s="635"/>
      <c r="H42" s="650"/>
      <c r="I42" s="525"/>
      <c r="J42" s="525"/>
      <c r="K42" s="525"/>
      <c r="L42" s="525"/>
      <c r="M42" s="525"/>
      <c r="N42" s="525"/>
    </row>
    <row r="43" spans="1:14" s="14" customFormat="1" ht="13.5">
      <c r="A43" s="635" t="s">
        <v>410</v>
      </c>
      <c r="B43" s="635"/>
      <c r="C43" s="635"/>
      <c r="D43" s="635"/>
      <c r="E43" s="16"/>
      <c r="F43" s="16"/>
      <c r="G43" s="634" t="s">
        <v>339</v>
      </c>
      <c r="H43" s="650" t="s">
        <v>380</v>
      </c>
      <c r="I43" s="524"/>
      <c r="J43" s="524"/>
      <c r="K43" s="524"/>
      <c r="L43" s="525"/>
      <c r="M43" s="525"/>
      <c r="N43" s="525"/>
    </row>
    <row r="44" spans="1:14" s="14" customFormat="1" ht="13.5">
      <c r="A44" s="635"/>
      <c r="B44" s="635"/>
      <c r="C44" s="635"/>
      <c r="D44" s="635"/>
      <c r="E44"/>
      <c r="F44"/>
      <c r="G44" s="635"/>
      <c r="H44" s="650"/>
      <c r="I44" s="524"/>
      <c r="J44" s="524"/>
      <c r="K44" s="524"/>
      <c r="L44" s="525"/>
      <c r="M44" s="525"/>
      <c r="N44" s="525"/>
    </row>
    <row r="45" spans="1:14" s="14" customFormat="1" ht="13.5">
      <c r="A45" s="643" t="s">
        <v>516</v>
      </c>
      <c r="B45" s="643"/>
      <c r="C45" s="643"/>
      <c r="D45" s="643"/>
      <c r="E45" s="276"/>
      <c r="F45" s="276"/>
      <c r="G45" s="642" t="s">
        <v>339</v>
      </c>
      <c r="H45" s="528"/>
      <c r="I45" s="524"/>
      <c r="J45" s="524"/>
      <c r="K45" s="524"/>
      <c r="L45" s="525"/>
      <c r="M45" s="525"/>
      <c r="N45" s="525"/>
    </row>
    <row r="46" spans="1:14" s="14" customFormat="1" ht="13.5">
      <c r="A46" s="643"/>
      <c r="B46" s="643"/>
      <c r="C46" s="643"/>
      <c r="D46" s="643"/>
      <c r="E46" s="218"/>
      <c r="F46" s="218"/>
      <c r="G46" s="643"/>
      <c r="H46" s="526" t="s">
        <v>377</v>
      </c>
      <c r="I46" s="524"/>
      <c r="J46" s="524"/>
      <c r="K46" s="524"/>
      <c r="L46" s="525"/>
      <c r="M46" s="525"/>
      <c r="N46" s="525"/>
    </row>
    <row r="47" spans="1:13" ht="13.5">
      <c r="A47" s="635" t="s">
        <v>399</v>
      </c>
      <c r="B47" s="635"/>
      <c r="C47" s="635"/>
      <c r="D47" s="635"/>
      <c r="E47" s="16"/>
      <c r="F47" s="16"/>
      <c r="G47" s="634" t="s">
        <v>339</v>
      </c>
      <c r="H47" s="639" t="s">
        <v>376</v>
      </c>
      <c r="L47" s="512"/>
      <c r="M47" s="512"/>
    </row>
    <row r="48" spans="1:8" ht="13.5">
      <c r="A48" s="635"/>
      <c r="B48" s="635"/>
      <c r="C48" s="635"/>
      <c r="D48" s="635"/>
      <c r="G48" s="635"/>
      <c r="H48" s="639"/>
    </row>
    <row r="49" spans="1:8" ht="13.5">
      <c r="A49" s="635" t="s">
        <v>400</v>
      </c>
      <c r="B49" s="635"/>
      <c r="C49" s="635"/>
      <c r="D49" s="635"/>
      <c r="E49" s="16"/>
      <c r="F49" s="16"/>
      <c r="G49" s="640" t="s">
        <v>546</v>
      </c>
      <c r="H49" s="639" t="s">
        <v>376</v>
      </c>
    </row>
    <row r="50" spans="1:8" ht="13.5">
      <c r="A50" s="635"/>
      <c r="B50" s="635"/>
      <c r="C50" s="635"/>
      <c r="D50" s="635"/>
      <c r="G50" s="635"/>
      <c r="H50" s="639"/>
    </row>
    <row r="51" spans="1:8" ht="13.5">
      <c r="A51" s="635" t="s">
        <v>517</v>
      </c>
      <c r="B51" s="635"/>
      <c r="C51" s="635"/>
      <c r="D51" s="635"/>
      <c r="E51" s="16"/>
      <c r="F51" s="16"/>
      <c r="G51" s="634" t="s">
        <v>370</v>
      </c>
      <c r="H51" s="647" t="s">
        <v>379</v>
      </c>
    </row>
    <row r="52" spans="1:8" ht="13.5">
      <c r="A52" s="635"/>
      <c r="B52" s="635"/>
      <c r="C52" s="635"/>
      <c r="D52" s="635"/>
      <c r="G52" s="635"/>
      <c r="H52" s="647"/>
    </row>
    <row r="53" spans="1:8" ht="13.5">
      <c r="A53" s="635" t="s">
        <v>389</v>
      </c>
      <c r="B53" s="635"/>
      <c r="C53" s="635"/>
      <c r="D53" s="635"/>
      <c r="E53" s="16"/>
      <c r="F53" s="16"/>
      <c r="G53" s="634" t="s">
        <v>369</v>
      </c>
      <c r="H53" s="647" t="s">
        <v>379</v>
      </c>
    </row>
    <row r="54" spans="1:8" ht="13.5">
      <c r="A54" s="635"/>
      <c r="B54" s="635"/>
      <c r="C54" s="635"/>
      <c r="D54" s="635"/>
      <c r="G54" s="635"/>
      <c r="H54" s="647"/>
    </row>
    <row r="55" spans="1:8" ht="13.5">
      <c r="A55" s="636" t="s">
        <v>572</v>
      </c>
      <c r="B55" s="637"/>
      <c r="C55" s="637"/>
      <c r="D55" s="637"/>
      <c r="E55" s="16"/>
      <c r="F55" s="16"/>
      <c r="G55" s="634" t="s">
        <v>340</v>
      </c>
      <c r="H55" s="649" t="s">
        <v>377</v>
      </c>
    </row>
    <row r="56" spans="1:8" ht="13.5">
      <c r="A56" s="637"/>
      <c r="B56" s="637"/>
      <c r="C56" s="637"/>
      <c r="D56" s="637"/>
      <c r="G56" s="635"/>
      <c r="H56" s="649"/>
    </row>
    <row r="57" spans="1:8" ht="13.5">
      <c r="A57" s="635" t="s">
        <v>390</v>
      </c>
      <c r="B57" s="635"/>
      <c r="C57" s="635"/>
      <c r="D57" s="635"/>
      <c r="E57" s="16"/>
      <c r="F57" s="16"/>
      <c r="G57" s="634" t="s">
        <v>371</v>
      </c>
      <c r="H57" s="649" t="s">
        <v>377</v>
      </c>
    </row>
    <row r="58" spans="1:8" ht="13.5">
      <c r="A58" s="635"/>
      <c r="B58" s="635"/>
      <c r="C58" s="635"/>
      <c r="D58" s="635"/>
      <c r="G58" s="635"/>
      <c r="H58" s="649"/>
    </row>
    <row r="59" spans="1:8" ht="13.5">
      <c r="A59" s="635" t="s">
        <v>391</v>
      </c>
      <c r="B59" s="635"/>
      <c r="C59" s="635"/>
      <c r="D59" s="635"/>
      <c r="E59" s="16"/>
      <c r="F59" s="16"/>
      <c r="G59" s="634" t="s">
        <v>371</v>
      </c>
      <c r="H59" s="639" t="s">
        <v>376</v>
      </c>
    </row>
    <row r="60" spans="1:8" ht="13.5">
      <c r="A60" s="635"/>
      <c r="B60" s="635"/>
      <c r="C60" s="635"/>
      <c r="D60" s="635"/>
      <c r="G60" s="635"/>
      <c r="H60" s="639"/>
    </row>
    <row r="61" spans="1:8" ht="13.5">
      <c r="A61" s="635" t="s">
        <v>392</v>
      </c>
      <c r="B61" s="635"/>
      <c r="C61" s="635"/>
      <c r="D61" s="635"/>
      <c r="E61" s="16"/>
      <c r="F61" s="16"/>
      <c r="G61" s="634" t="s">
        <v>372</v>
      </c>
      <c r="H61" s="639" t="s">
        <v>376</v>
      </c>
    </row>
    <row r="62" spans="1:8" ht="13.5">
      <c r="A62" s="635"/>
      <c r="B62" s="635"/>
      <c r="C62" s="635"/>
      <c r="D62" s="635"/>
      <c r="G62" s="635"/>
      <c r="H62" s="639"/>
    </row>
    <row r="63" spans="1:8" ht="13.5">
      <c r="A63" s="635"/>
      <c r="B63" s="635"/>
      <c r="C63" s="635"/>
      <c r="D63" s="635"/>
      <c r="E63" s="10"/>
      <c r="F63" s="10"/>
      <c r="G63" s="634"/>
      <c r="H63" s="648"/>
    </row>
    <row r="64" spans="1:8" ht="13.5">
      <c r="A64" s="635"/>
      <c r="B64" s="635"/>
      <c r="C64" s="635"/>
      <c r="D64" s="635"/>
      <c r="G64" s="635"/>
      <c r="H64" s="648"/>
    </row>
    <row r="65" ht="13.5">
      <c r="H65" s="525"/>
    </row>
    <row r="66" ht="13.5">
      <c r="H66" s="525"/>
    </row>
  </sheetData>
  <sheetProtection/>
  <mergeCells count="104">
    <mergeCell ref="H47:H48"/>
    <mergeCell ref="H41:H42"/>
    <mergeCell ref="L33:L34"/>
    <mergeCell ref="I33:I34"/>
    <mergeCell ref="J33:J34"/>
    <mergeCell ref="K33:K34"/>
    <mergeCell ref="J35:K36"/>
    <mergeCell ref="H37:H38"/>
    <mergeCell ref="I35:I36"/>
    <mergeCell ref="H33:H34"/>
    <mergeCell ref="J5:J6"/>
    <mergeCell ref="K5:K6"/>
    <mergeCell ref="H17:H18"/>
    <mergeCell ref="H7:H8"/>
    <mergeCell ref="H9:H10"/>
    <mergeCell ref="H11:H12"/>
    <mergeCell ref="H13:H14"/>
    <mergeCell ref="H15:H16"/>
    <mergeCell ref="I5:I6"/>
    <mergeCell ref="H39:H40"/>
    <mergeCell ref="H35:H36"/>
    <mergeCell ref="H29:H30"/>
    <mergeCell ref="H31:H32"/>
    <mergeCell ref="H43:H44"/>
    <mergeCell ref="A57:D58"/>
    <mergeCell ref="H55:H56"/>
    <mergeCell ref="A31:D32"/>
    <mergeCell ref="G31:G32"/>
    <mergeCell ref="A33:D34"/>
    <mergeCell ref="H19:H20"/>
    <mergeCell ref="H21:H22"/>
    <mergeCell ref="H23:H24"/>
    <mergeCell ref="A41:D42"/>
    <mergeCell ref="G11:G12"/>
    <mergeCell ref="G17:G18"/>
    <mergeCell ref="A21:D22"/>
    <mergeCell ref="G21:G22"/>
    <mergeCell ref="A23:D24"/>
    <mergeCell ref="G23:G24"/>
    <mergeCell ref="L5:L6"/>
    <mergeCell ref="H63:H64"/>
    <mergeCell ref="H51:H52"/>
    <mergeCell ref="H53:H54"/>
    <mergeCell ref="H61:H62"/>
    <mergeCell ref="H57:H58"/>
    <mergeCell ref="H59:H60"/>
    <mergeCell ref="H5:H6"/>
    <mergeCell ref="H25:H26"/>
    <mergeCell ref="H27:H28"/>
    <mergeCell ref="A1:G1"/>
    <mergeCell ref="D3:D4"/>
    <mergeCell ref="C2:E2"/>
    <mergeCell ref="A5:D6"/>
    <mergeCell ref="G5:G6"/>
    <mergeCell ref="A45:D46"/>
    <mergeCell ref="A11:D12"/>
    <mergeCell ref="A7:D8"/>
    <mergeCell ref="G9:G10"/>
    <mergeCell ref="G7:G8"/>
    <mergeCell ref="A9:D10"/>
    <mergeCell ref="A19:D20"/>
    <mergeCell ref="G19:G20"/>
    <mergeCell ref="A13:D14"/>
    <mergeCell ref="G13:G14"/>
    <mergeCell ref="A15:D16"/>
    <mergeCell ref="G15:G16"/>
    <mergeCell ref="A17:D18"/>
    <mergeCell ref="A49:D50"/>
    <mergeCell ref="A25:D26"/>
    <mergeCell ref="G25:G26"/>
    <mergeCell ref="A27:D28"/>
    <mergeCell ref="G27:G28"/>
    <mergeCell ref="A29:D30"/>
    <mergeCell ref="G29:G30"/>
    <mergeCell ref="G41:G42"/>
    <mergeCell ref="I23:I24"/>
    <mergeCell ref="G33:G34"/>
    <mergeCell ref="G37:G38"/>
    <mergeCell ref="G53:G54"/>
    <mergeCell ref="A39:D40"/>
    <mergeCell ref="G39:G40"/>
    <mergeCell ref="A47:D48"/>
    <mergeCell ref="G47:G48"/>
    <mergeCell ref="A43:D44"/>
    <mergeCell ref="G45:G46"/>
    <mergeCell ref="J23:J24"/>
    <mergeCell ref="H49:H50"/>
    <mergeCell ref="A35:D36"/>
    <mergeCell ref="G35:G36"/>
    <mergeCell ref="A37:D38"/>
    <mergeCell ref="A53:D54"/>
    <mergeCell ref="G49:G50"/>
    <mergeCell ref="G43:G44"/>
    <mergeCell ref="A51:D52"/>
    <mergeCell ref="G51:G52"/>
    <mergeCell ref="G57:G58"/>
    <mergeCell ref="A55:D56"/>
    <mergeCell ref="G55:G56"/>
    <mergeCell ref="A63:D64"/>
    <mergeCell ref="G63:G64"/>
    <mergeCell ref="A59:D60"/>
    <mergeCell ref="G59:G60"/>
    <mergeCell ref="A61:D62"/>
    <mergeCell ref="G61:G62"/>
  </mergeCells>
  <printOptions/>
  <pageMargins left="0.7874015748031497" right="0.7874015748031497" top="0.984251968503937" bottom="0.984251968503937" header="0.5118110236220472" footer="0.5118110236220472"/>
  <pageSetup horizontalDpi="600" verticalDpi="600" orientation="portrait" paperSize="9" scale="85" r:id="rId1"/>
  <colBreaks count="1" manualBreakCount="1">
    <brk id="11" max="59" man="1"/>
  </colBreaks>
</worksheet>
</file>

<file path=xl/worksheets/sheet20.xml><?xml version="1.0" encoding="utf-8"?>
<worksheet xmlns="http://schemas.openxmlformats.org/spreadsheetml/2006/main" xmlns:r="http://schemas.openxmlformats.org/officeDocument/2006/relationships">
  <sheetPr>
    <tabColor theme="9" tint="0.5999900102615356"/>
  </sheetPr>
  <dimension ref="A1:AQ50"/>
  <sheetViews>
    <sheetView view="pageBreakPreview" zoomScale="60" zoomScaleNormal="75" zoomScalePageLayoutView="0" workbookViewId="0" topLeftCell="A1">
      <selection activeCell="V3" sqref="V3:Z3"/>
    </sheetView>
  </sheetViews>
  <sheetFormatPr defaultColWidth="9.00390625" defaultRowHeight="13.5"/>
  <cols>
    <col min="1" max="1" width="13.625" style="0" customWidth="1"/>
    <col min="2" max="5" width="4.625" style="0" customWidth="1"/>
    <col min="6" max="31" width="4.625" style="91" customWidth="1"/>
    <col min="32" max="36" width="4.625" style="0" customWidth="1"/>
    <col min="38" max="38" width="11.125" style="0" bestFit="1" customWidth="1"/>
    <col min="39" max="39" width="9.125" style="0" bestFit="1" customWidth="1"/>
    <col min="40" max="41" width="11.125" style="0" bestFit="1" customWidth="1"/>
  </cols>
  <sheetData>
    <row r="1" spans="1:31" ht="39.75" customHeight="1" thickBot="1">
      <c r="A1" s="1062" t="s">
        <v>434</v>
      </c>
      <c r="B1" s="1062"/>
      <c r="C1" s="1062"/>
      <c r="D1" s="1062"/>
      <c r="E1" s="1062"/>
      <c r="F1" s="1062"/>
      <c r="G1" s="1062"/>
      <c r="H1" s="1062"/>
      <c r="I1" s="1062"/>
      <c r="J1" s="1062"/>
      <c r="K1" s="1062"/>
      <c r="L1" s="1062"/>
      <c r="M1" s="1062"/>
      <c r="N1" s="1062"/>
      <c r="O1" s="1062"/>
      <c r="P1" s="1062"/>
      <c r="AE1" s="300" t="s">
        <v>419</v>
      </c>
    </row>
    <row r="2" spans="1:37" ht="42.75" customHeight="1" thickBot="1">
      <c r="A2" s="472" t="s">
        <v>526</v>
      </c>
      <c r="B2" s="81"/>
      <c r="C2" s="81"/>
      <c r="D2" s="81"/>
      <c r="E2" s="1063" t="s">
        <v>274</v>
      </c>
      <c r="F2" s="1064"/>
      <c r="G2" s="1031" t="s">
        <v>551</v>
      </c>
      <c r="H2" s="1032"/>
      <c r="I2" s="1032"/>
      <c r="J2" s="1032"/>
      <c r="K2" s="1033"/>
      <c r="L2" s="1049" t="s">
        <v>38</v>
      </c>
      <c r="M2" s="1050"/>
      <c r="N2" s="1050"/>
      <c r="O2" s="1050"/>
      <c r="P2" s="1051"/>
      <c r="Q2" s="1049" t="s">
        <v>39</v>
      </c>
      <c r="R2" s="1050"/>
      <c r="S2" s="1050"/>
      <c r="T2" s="1050"/>
      <c r="U2" s="1051"/>
      <c r="V2" s="1052" t="s">
        <v>598</v>
      </c>
      <c r="W2" s="1053"/>
      <c r="X2" s="1053"/>
      <c r="Y2" s="1053"/>
      <c r="Z2" s="1054"/>
      <c r="AA2" s="1052" t="s">
        <v>499</v>
      </c>
      <c r="AB2" s="1053"/>
      <c r="AC2" s="1053"/>
      <c r="AD2" s="1053"/>
      <c r="AE2" s="1057"/>
      <c r="AK2" s="255"/>
    </row>
    <row r="3" spans="1:37" ht="60" customHeight="1" thickBot="1">
      <c r="A3" s="1065" t="s">
        <v>234</v>
      </c>
      <c r="B3" s="1066"/>
      <c r="C3" s="1066"/>
      <c r="D3" s="1066"/>
      <c r="E3" s="1066"/>
      <c r="F3" s="1067"/>
      <c r="G3" s="1068">
        <v>59</v>
      </c>
      <c r="H3" s="1069"/>
      <c r="I3" s="1069"/>
      <c r="J3" s="1069"/>
      <c r="K3" s="1070"/>
      <c r="L3" s="1058">
        <v>58</v>
      </c>
      <c r="M3" s="1059"/>
      <c r="N3" s="1059"/>
      <c r="O3" s="1059"/>
      <c r="P3" s="1060"/>
      <c r="Q3" s="1058">
        <v>39</v>
      </c>
      <c r="R3" s="1059"/>
      <c r="S3" s="1059"/>
      <c r="T3" s="1059"/>
      <c r="U3" s="1060"/>
      <c r="V3" s="1055">
        <v>65</v>
      </c>
      <c r="W3" s="1056"/>
      <c r="X3" s="1056"/>
      <c r="Y3" s="1056"/>
      <c r="Z3" s="1056"/>
      <c r="AA3" s="1055">
        <v>37</v>
      </c>
      <c r="AB3" s="1056"/>
      <c r="AC3" s="1056"/>
      <c r="AD3" s="1056"/>
      <c r="AE3" s="1061"/>
      <c r="AK3" s="255"/>
    </row>
    <row r="4" spans="22:31" ht="37.5" customHeight="1">
      <c r="V4" s="216"/>
      <c r="W4" s="216"/>
      <c r="X4" s="216"/>
      <c r="Y4" s="216"/>
      <c r="Z4" s="216"/>
      <c r="AA4" s="216"/>
      <c r="AB4" s="216"/>
      <c r="AC4" s="216"/>
      <c r="AD4" s="216"/>
      <c r="AE4" s="216"/>
    </row>
    <row r="5" spans="1:31" s="26" customFormat="1" ht="39.75" customHeight="1" thickBot="1">
      <c r="A5" s="1075" t="s">
        <v>235</v>
      </c>
      <c r="B5" s="1075"/>
      <c r="C5" s="1075"/>
      <c r="D5" s="1075"/>
      <c r="E5" s="1075"/>
      <c r="F5" s="1075"/>
      <c r="G5" s="1075"/>
      <c r="H5" s="1075"/>
      <c r="I5" s="1075"/>
      <c r="J5" s="1075"/>
      <c r="K5" s="1075"/>
      <c r="L5" s="1075"/>
      <c r="M5" s="1075"/>
      <c r="N5" s="1075"/>
      <c r="O5" s="1075"/>
      <c r="P5" s="1075"/>
      <c r="Q5" s="92"/>
      <c r="R5" s="92"/>
      <c r="S5" s="92"/>
      <c r="T5" s="92"/>
      <c r="U5" s="92"/>
      <c r="V5" s="217"/>
      <c r="W5" s="217"/>
      <c r="X5" s="1071" t="s">
        <v>435</v>
      </c>
      <c r="Y5" s="1071"/>
      <c r="Z5" s="1071"/>
      <c r="AA5" s="1071"/>
      <c r="AB5" s="1071"/>
      <c r="AC5" s="1071"/>
      <c r="AD5" s="1071"/>
      <c r="AE5" s="1071"/>
    </row>
    <row r="6" spans="1:43" s="26" customFormat="1" ht="42.75" customHeight="1" thickBot="1">
      <c r="A6" s="474" t="s">
        <v>526</v>
      </c>
      <c r="B6" s="93"/>
      <c r="C6" s="93"/>
      <c r="D6" s="93"/>
      <c r="E6" s="1063" t="s">
        <v>274</v>
      </c>
      <c r="F6" s="1064"/>
      <c r="G6" s="1031" t="s">
        <v>551</v>
      </c>
      <c r="H6" s="1032"/>
      <c r="I6" s="1032"/>
      <c r="J6" s="1032"/>
      <c r="K6" s="1033"/>
      <c r="L6" s="1049" t="s">
        <v>38</v>
      </c>
      <c r="M6" s="1050"/>
      <c r="N6" s="1050"/>
      <c r="O6" s="1050"/>
      <c r="P6" s="1051"/>
      <c r="Q6" s="1049" t="s">
        <v>39</v>
      </c>
      <c r="R6" s="1050"/>
      <c r="S6" s="1050"/>
      <c r="T6" s="1050"/>
      <c r="U6" s="1051"/>
      <c r="V6" s="1052" t="s">
        <v>598</v>
      </c>
      <c r="W6" s="1053"/>
      <c r="X6" s="1053"/>
      <c r="Y6" s="1053"/>
      <c r="Z6" s="1054"/>
      <c r="AA6" s="1052" t="s">
        <v>645</v>
      </c>
      <c r="AB6" s="1053"/>
      <c r="AC6" s="1053"/>
      <c r="AD6" s="1053"/>
      <c r="AE6" s="1057"/>
      <c r="AP6" s="485"/>
      <c r="AQ6" s="485"/>
    </row>
    <row r="7" spans="1:43" s="38" customFormat="1" ht="45" customHeight="1" thickBot="1">
      <c r="A7" s="1028" t="s">
        <v>436</v>
      </c>
      <c r="B7" s="1029"/>
      <c r="C7" s="1029"/>
      <c r="D7" s="1029"/>
      <c r="E7" s="1029"/>
      <c r="F7" s="1030"/>
      <c r="G7" s="1013">
        <v>3719</v>
      </c>
      <c r="H7" s="1014"/>
      <c r="I7" s="1014"/>
      <c r="J7" s="1014"/>
      <c r="K7" s="1015"/>
      <c r="L7" s="1013">
        <v>3923</v>
      </c>
      <c r="M7" s="1014"/>
      <c r="N7" s="1014"/>
      <c r="O7" s="1014"/>
      <c r="P7" s="1015"/>
      <c r="Q7" s="1072">
        <v>4005</v>
      </c>
      <c r="R7" s="1073"/>
      <c r="S7" s="1073"/>
      <c r="T7" s="1073"/>
      <c r="U7" s="1074"/>
      <c r="V7" s="1076">
        <v>3759</v>
      </c>
      <c r="W7" s="1076"/>
      <c r="X7" s="1076"/>
      <c r="Y7" s="1076"/>
      <c r="Z7" s="1072"/>
      <c r="AA7" s="1076">
        <v>3737</v>
      </c>
      <c r="AB7" s="1076"/>
      <c r="AC7" s="1076"/>
      <c r="AD7" s="1076"/>
      <c r="AE7" s="1077"/>
      <c r="AP7" s="486"/>
      <c r="AQ7" s="486"/>
    </row>
    <row r="8" spans="1:43" s="38" customFormat="1" ht="45" customHeight="1" thickBot="1">
      <c r="A8" s="1041" t="s">
        <v>437</v>
      </c>
      <c r="B8" s="1042"/>
      <c r="C8" s="1042"/>
      <c r="D8" s="1042"/>
      <c r="E8" s="1042"/>
      <c r="F8" s="1043"/>
      <c r="G8" s="1013">
        <v>1191</v>
      </c>
      <c r="H8" s="1014"/>
      <c r="I8" s="1014"/>
      <c r="J8" s="1014"/>
      <c r="K8" s="1015"/>
      <c r="L8" s="1013">
        <v>1467</v>
      </c>
      <c r="M8" s="1014"/>
      <c r="N8" s="1014"/>
      <c r="O8" s="1014"/>
      <c r="P8" s="1015"/>
      <c r="Q8" s="1013">
        <v>1644</v>
      </c>
      <c r="R8" s="1014"/>
      <c r="S8" s="1014"/>
      <c r="T8" s="1014"/>
      <c r="U8" s="1015"/>
      <c r="V8" s="1013">
        <v>1768</v>
      </c>
      <c r="W8" s="1014"/>
      <c r="X8" s="1014"/>
      <c r="Y8" s="1014"/>
      <c r="Z8" s="1014"/>
      <c r="AA8" s="1013">
        <v>1931</v>
      </c>
      <c r="AB8" s="1014"/>
      <c r="AC8" s="1014"/>
      <c r="AD8" s="1014"/>
      <c r="AE8" s="1110"/>
      <c r="AK8" s="486"/>
      <c r="AL8" s="486"/>
      <c r="AM8" s="486"/>
      <c r="AN8" s="486"/>
      <c r="AO8" s="486"/>
      <c r="AP8" s="486"/>
      <c r="AQ8" s="486"/>
    </row>
    <row r="9" spans="1:43" s="19" customFormat="1" ht="45" customHeight="1">
      <c r="A9" s="1044" t="s">
        <v>236</v>
      </c>
      <c r="B9" s="1022"/>
      <c r="C9" s="1022" t="s">
        <v>438</v>
      </c>
      <c r="D9" s="1022"/>
      <c r="E9" s="1022"/>
      <c r="F9" s="1023"/>
      <c r="G9" s="1046">
        <v>408</v>
      </c>
      <c r="H9" s="1047"/>
      <c r="I9" s="1047"/>
      <c r="J9" s="1047"/>
      <c r="K9" s="1048"/>
      <c r="L9" s="1046">
        <v>398</v>
      </c>
      <c r="M9" s="1047"/>
      <c r="N9" s="1047"/>
      <c r="O9" s="1047"/>
      <c r="P9" s="1048"/>
      <c r="Q9" s="1082">
        <v>301</v>
      </c>
      <c r="R9" s="1083"/>
      <c r="S9" s="1083"/>
      <c r="T9" s="1083"/>
      <c r="U9" s="1084"/>
      <c r="V9" s="1080">
        <v>317</v>
      </c>
      <c r="W9" s="1080"/>
      <c r="X9" s="1080"/>
      <c r="Y9" s="1080"/>
      <c r="Z9" s="1082"/>
      <c r="AA9" s="1080">
        <v>306</v>
      </c>
      <c r="AB9" s="1080"/>
      <c r="AC9" s="1080"/>
      <c r="AD9" s="1080"/>
      <c r="AE9" s="1081"/>
      <c r="AK9" s="487"/>
      <c r="AL9" s="487"/>
      <c r="AM9" s="487"/>
      <c r="AN9" s="487"/>
      <c r="AO9" s="487"/>
      <c r="AP9" s="487"/>
      <c r="AQ9" s="487"/>
    </row>
    <row r="10" spans="1:43" s="19" customFormat="1" ht="45" customHeight="1" thickBot="1">
      <c r="A10" s="1045"/>
      <c r="B10" s="1039"/>
      <c r="C10" s="1039" t="s">
        <v>439</v>
      </c>
      <c r="D10" s="1039"/>
      <c r="E10" s="1039"/>
      <c r="F10" s="1040"/>
      <c r="G10" s="1104">
        <v>150309</v>
      </c>
      <c r="H10" s="1105"/>
      <c r="I10" s="1105"/>
      <c r="J10" s="1105"/>
      <c r="K10" s="1106"/>
      <c r="L10" s="1104">
        <v>131934</v>
      </c>
      <c r="M10" s="1105"/>
      <c r="N10" s="1105"/>
      <c r="O10" s="1105"/>
      <c r="P10" s="1106"/>
      <c r="Q10" s="1085">
        <v>72391</v>
      </c>
      <c r="R10" s="1086"/>
      <c r="S10" s="1086"/>
      <c r="T10" s="1086"/>
      <c r="U10" s="1087"/>
      <c r="V10" s="1078">
        <v>116438</v>
      </c>
      <c r="W10" s="1078"/>
      <c r="X10" s="1078"/>
      <c r="Y10" s="1078"/>
      <c r="Z10" s="1085"/>
      <c r="AA10" s="1078">
        <v>105623</v>
      </c>
      <c r="AB10" s="1078"/>
      <c r="AC10" s="1078"/>
      <c r="AD10" s="1078"/>
      <c r="AE10" s="1079"/>
      <c r="AK10" s="487"/>
      <c r="AL10" s="487"/>
      <c r="AM10" s="487"/>
      <c r="AN10" s="487"/>
      <c r="AO10" s="487"/>
      <c r="AP10" s="487"/>
      <c r="AQ10" s="487"/>
    </row>
    <row r="11" spans="1:31" s="19" customFormat="1" ht="45" customHeight="1">
      <c r="A11" s="1024" t="s">
        <v>237</v>
      </c>
      <c r="B11" s="1025"/>
      <c r="C11" s="1026" t="s">
        <v>440</v>
      </c>
      <c r="D11" s="1026"/>
      <c r="E11" s="1026"/>
      <c r="F11" s="1027"/>
      <c r="G11" s="1088">
        <v>63</v>
      </c>
      <c r="H11" s="1089"/>
      <c r="I11" s="1089"/>
      <c r="J11" s="1089"/>
      <c r="K11" s="1090"/>
      <c r="L11" s="1046">
        <v>23</v>
      </c>
      <c r="M11" s="1047"/>
      <c r="N11" s="1047"/>
      <c r="O11" s="1047"/>
      <c r="P11" s="1048"/>
      <c r="Q11" s="1082">
        <v>28</v>
      </c>
      <c r="R11" s="1083"/>
      <c r="S11" s="1083"/>
      <c r="T11" s="1083"/>
      <c r="U11" s="1084"/>
      <c r="V11" s="1107">
        <v>41</v>
      </c>
      <c r="W11" s="1107"/>
      <c r="X11" s="1107"/>
      <c r="Y11" s="1107"/>
      <c r="Z11" s="1108"/>
      <c r="AA11" s="1107">
        <v>26</v>
      </c>
      <c r="AB11" s="1107"/>
      <c r="AC11" s="1107"/>
      <c r="AD11" s="1107"/>
      <c r="AE11" s="1120"/>
    </row>
    <row r="12" spans="1:31" s="19" customFormat="1" ht="45" customHeight="1" thickBot="1">
      <c r="A12" s="1037" t="s">
        <v>238</v>
      </c>
      <c r="B12" s="1038"/>
      <c r="C12" s="1039" t="s">
        <v>439</v>
      </c>
      <c r="D12" s="1039"/>
      <c r="E12" s="1039"/>
      <c r="F12" s="1040"/>
      <c r="G12" s="1094">
        <v>6107</v>
      </c>
      <c r="H12" s="1095"/>
      <c r="I12" s="1095"/>
      <c r="J12" s="1095"/>
      <c r="K12" s="1096"/>
      <c r="L12" s="1104">
        <v>4460.02</v>
      </c>
      <c r="M12" s="1105"/>
      <c r="N12" s="1105"/>
      <c r="O12" s="1105"/>
      <c r="P12" s="1106"/>
      <c r="Q12" s="1085">
        <v>2248</v>
      </c>
      <c r="R12" s="1086"/>
      <c r="S12" s="1086"/>
      <c r="T12" s="1086"/>
      <c r="U12" s="1087"/>
      <c r="V12" s="1078">
        <v>3723</v>
      </c>
      <c r="W12" s="1078"/>
      <c r="X12" s="1078"/>
      <c r="Y12" s="1078"/>
      <c r="Z12" s="1085"/>
      <c r="AA12" s="1078">
        <v>2369</v>
      </c>
      <c r="AB12" s="1078"/>
      <c r="AC12" s="1078"/>
      <c r="AD12" s="1078"/>
      <c r="AE12" s="1079"/>
    </row>
    <row r="13" spans="1:31" s="19" customFormat="1" ht="39" customHeight="1">
      <c r="A13" s="228"/>
      <c r="B13" s="228"/>
      <c r="C13" s="229"/>
      <c r="D13" s="229"/>
      <c r="E13" s="229"/>
      <c r="F13" s="229"/>
      <c r="G13" s="221"/>
      <c r="H13" s="221"/>
      <c r="I13" s="221"/>
      <c r="J13" s="221"/>
      <c r="K13" s="221"/>
      <c r="L13" s="221"/>
      <c r="M13" s="221"/>
      <c r="N13" s="221"/>
      <c r="O13" s="221"/>
      <c r="P13" s="221"/>
      <c r="Q13" s="230"/>
      <c r="R13" s="230"/>
      <c r="S13" s="230"/>
      <c r="T13" s="230"/>
      <c r="U13" s="230"/>
      <c r="V13" s="221"/>
      <c r="W13" s="221"/>
      <c r="X13" s="221"/>
      <c r="Y13" s="221"/>
      <c r="Z13" s="221"/>
      <c r="AA13" s="222"/>
      <c r="AB13" s="222"/>
      <c r="AC13" s="222"/>
      <c r="AD13" s="222"/>
      <c r="AE13" s="222"/>
    </row>
    <row r="14" spans="1:31" s="19" customFormat="1" ht="39.75" customHeight="1" thickBot="1">
      <c r="A14" s="268" t="s">
        <v>411</v>
      </c>
      <c r="B14" s="268"/>
      <c r="C14" s="268"/>
      <c r="D14" s="268"/>
      <c r="E14" s="268"/>
      <c r="F14" s="268"/>
      <c r="G14" s="268"/>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300" t="s">
        <v>419</v>
      </c>
    </row>
    <row r="15" spans="1:31" s="26" customFormat="1" ht="42.75" customHeight="1" thickBot="1">
      <c r="A15" s="473" t="s">
        <v>526</v>
      </c>
      <c r="B15" s="231"/>
      <c r="C15" s="231"/>
      <c r="D15" s="231"/>
      <c r="E15" s="985" t="s">
        <v>274</v>
      </c>
      <c r="F15" s="986"/>
      <c r="G15" s="1091" t="s">
        <v>648</v>
      </c>
      <c r="H15" s="1092"/>
      <c r="I15" s="1092"/>
      <c r="J15" s="1092"/>
      <c r="K15" s="1093"/>
      <c r="L15" s="990" t="s">
        <v>39</v>
      </c>
      <c r="M15" s="991"/>
      <c r="N15" s="991"/>
      <c r="O15" s="991"/>
      <c r="P15" s="992"/>
      <c r="Q15" s="993" t="s">
        <v>598</v>
      </c>
      <c r="R15" s="994"/>
      <c r="S15" s="994"/>
      <c r="T15" s="994"/>
      <c r="U15" s="995"/>
      <c r="V15" s="993" t="s">
        <v>645</v>
      </c>
      <c r="W15" s="994"/>
      <c r="X15" s="994"/>
      <c r="Y15" s="994"/>
      <c r="Z15" s="1121"/>
      <c r="AA15" s="1128" t="s">
        <v>393</v>
      </c>
      <c r="AB15" s="994"/>
      <c r="AC15" s="994"/>
      <c r="AD15" s="994"/>
      <c r="AE15" s="996"/>
    </row>
    <row r="16" spans="1:41" s="117" customFormat="1" ht="21.75" customHeight="1">
      <c r="A16" s="997" t="s">
        <v>441</v>
      </c>
      <c r="B16" s="1011"/>
      <c r="C16" s="1011"/>
      <c r="D16" s="1011"/>
      <c r="E16" s="1011"/>
      <c r="F16" s="1012"/>
      <c r="G16" s="1006">
        <v>11981</v>
      </c>
      <c r="H16" s="1001"/>
      <c r="I16" s="1001"/>
      <c r="J16" s="1001"/>
      <c r="K16" s="1002"/>
      <c r="L16" s="1000">
        <v>532</v>
      </c>
      <c r="M16" s="1001"/>
      <c r="N16" s="1001"/>
      <c r="O16" s="1001"/>
      <c r="P16" s="1002"/>
      <c r="Q16" s="1000">
        <v>500</v>
      </c>
      <c r="R16" s="1001"/>
      <c r="S16" s="1001"/>
      <c r="T16" s="1001"/>
      <c r="U16" s="1001"/>
      <c r="V16" s="1000">
        <v>460</v>
      </c>
      <c r="W16" s="1001"/>
      <c r="X16" s="1001"/>
      <c r="Y16" s="1001"/>
      <c r="Z16" s="1117"/>
      <c r="AA16" s="1111">
        <f>SUM(G16:Z17)</f>
        <v>13473</v>
      </c>
      <c r="AB16" s="1001"/>
      <c r="AC16" s="1001"/>
      <c r="AD16" s="1001"/>
      <c r="AE16" s="1112"/>
      <c r="AG16" s="1109" t="s">
        <v>394</v>
      </c>
      <c r="AH16" s="1109"/>
      <c r="AI16" s="1109"/>
      <c r="AJ16" s="1109"/>
      <c r="AK16" s="1109"/>
      <c r="AL16" s="1109"/>
      <c r="AM16" s="1109"/>
      <c r="AN16" s="1109"/>
      <c r="AO16" s="1109"/>
    </row>
    <row r="17" spans="1:41" s="117" customFormat="1" ht="21.75" customHeight="1">
      <c r="A17" s="1034" t="s">
        <v>442</v>
      </c>
      <c r="B17" s="1035"/>
      <c r="C17" s="1035"/>
      <c r="D17" s="1035"/>
      <c r="E17" s="1035"/>
      <c r="F17" s="1036"/>
      <c r="G17" s="1016"/>
      <c r="H17" s="1017"/>
      <c r="I17" s="1017"/>
      <c r="J17" s="1017"/>
      <c r="K17" s="1018"/>
      <c r="L17" s="1103"/>
      <c r="M17" s="1017"/>
      <c r="N17" s="1017"/>
      <c r="O17" s="1017"/>
      <c r="P17" s="1018"/>
      <c r="Q17" s="1103"/>
      <c r="R17" s="1017"/>
      <c r="S17" s="1017"/>
      <c r="T17" s="1017"/>
      <c r="U17" s="1017"/>
      <c r="V17" s="1103"/>
      <c r="W17" s="1017"/>
      <c r="X17" s="1017"/>
      <c r="Y17" s="1017"/>
      <c r="Z17" s="1118"/>
      <c r="AA17" s="1113"/>
      <c r="AB17" s="1017"/>
      <c r="AC17" s="1017"/>
      <c r="AD17" s="1017"/>
      <c r="AE17" s="1114"/>
      <c r="AG17" s="1109"/>
      <c r="AH17" s="1109"/>
      <c r="AI17" s="1109"/>
      <c r="AJ17" s="1109"/>
      <c r="AK17" s="1109"/>
      <c r="AL17" s="1109"/>
      <c r="AM17" s="1109"/>
      <c r="AN17" s="1109"/>
      <c r="AO17" s="1109"/>
    </row>
    <row r="18" spans="1:41" s="117" customFormat="1" ht="21.75" customHeight="1" thickBot="1">
      <c r="A18" s="1019" t="s">
        <v>404</v>
      </c>
      <c r="B18" s="1020"/>
      <c r="C18" s="1020"/>
      <c r="D18" s="1020"/>
      <c r="E18" s="1020"/>
      <c r="F18" s="1021"/>
      <c r="G18" s="1007"/>
      <c r="H18" s="1004"/>
      <c r="I18" s="1004"/>
      <c r="J18" s="1004"/>
      <c r="K18" s="1005"/>
      <c r="L18" s="1003"/>
      <c r="M18" s="1004"/>
      <c r="N18" s="1004"/>
      <c r="O18" s="1004"/>
      <c r="P18" s="1005"/>
      <c r="Q18" s="1003"/>
      <c r="R18" s="1004"/>
      <c r="S18" s="1004"/>
      <c r="T18" s="1004"/>
      <c r="U18" s="1004"/>
      <c r="V18" s="1003"/>
      <c r="W18" s="1004"/>
      <c r="X18" s="1004"/>
      <c r="Y18" s="1004"/>
      <c r="Z18" s="1119"/>
      <c r="AA18" s="1115"/>
      <c r="AB18" s="1004"/>
      <c r="AC18" s="1004"/>
      <c r="AD18" s="1004"/>
      <c r="AE18" s="1116"/>
      <c r="AG18" s="269"/>
      <c r="AH18" s="269"/>
      <c r="AI18" s="269"/>
      <c r="AJ18" s="269"/>
      <c r="AK18" s="269"/>
      <c r="AL18" s="269"/>
      <c r="AM18" s="269"/>
      <c r="AN18" s="269"/>
      <c r="AO18" s="269"/>
    </row>
    <row r="19" spans="1:33" s="19" customFormat="1" ht="34.5" customHeight="1">
      <c r="A19" s="997" t="s">
        <v>443</v>
      </c>
      <c r="B19" s="998"/>
      <c r="C19" s="998"/>
      <c r="D19" s="998"/>
      <c r="E19" s="998"/>
      <c r="F19" s="999"/>
      <c r="G19" s="1006">
        <v>3490</v>
      </c>
      <c r="H19" s="1001"/>
      <c r="I19" s="1001"/>
      <c r="J19" s="1001"/>
      <c r="K19" s="1002"/>
      <c r="L19" s="1000">
        <v>81</v>
      </c>
      <c r="M19" s="1001"/>
      <c r="N19" s="1001"/>
      <c r="O19" s="1001"/>
      <c r="P19" s="1002"/>
      <c r="Q19" s="1097"/>
      <c r="R19" s="1098"/>
      <c r="S19" s="1098"/>
      <c r="T19" s="1098"/>
      <c r="U19" s="1099"/>
      <c r="V19" s="1097"/>
      <c r="W19" s="1098"/>
      <c r="X19" s="1098"/>
      <c r="Y19" s="1098"/>
      <c r="Z19" s="1099"/>
      <c r="AA19" s="1111">
        <f>SUM(G19:Z19)</f>
        <v>3571</v>
      </c>
      <c r="AB19" s="1001"/>
      <c r="AC19" s="1001"/>
      <c r="AD19" s="1001"/>
      <c r="AE19" s="1112"/>
      <c r="AG19" s="259" t="s">
        <v>394</v>
      </c>
    </row>
    <row r="20" spans="1:33" s="19" customFormat="1" ht="34.5" customHeight="1" thickBot="1">
      <c r="A20" s="1008" t="s">
        <v>405</v>
      </c>
      <c r="B20" s="1009"/>
      <c r="C20" s="1009"/>
      <c r="D20" s="1009"/>
      <c r="E20" s="1009"/>
      <c r="F20" s="1010"/>
      <c r="G20" s="1007"/>
      <c r="H20" s="1004"/>
      <c r="I20" s="1004"/>
      <c r="J20" s="1004"/>
      <c r="K20" s="1005"/>
      <c r="L20" s="1003"/>
      <c r="M20" s="1004"/>
      <c r="N20" s="1004"/>
      <c r="O20" s="1004"/>
      <c r="P20" s="1005"/>
      <c r="Q20" s="1100"/>
      <c r="R20" s="1101"/>
      <c r="S20" s="1101"/>
      <c r="T20" s="1101"/>
      <c r="U20" s="1102"/>
      <c r="V20" s="1100"/>
      <c r="W20" s="1101"/>
      <c r="X20" s="1101"/>
      <c r="Y20" s="1101"/>
      <c r="Z20" s="1102"/>
      <c r="AA20" s="1115"/>
      <c r="AB20" s="1004"/>
      <c r="AC20" s="1004"/>
      <c r="AD20" s="1004"/>
      <c r="AE20" s="1116"/>
      <c r="AG20" s="259"/>
    </row>
    <row r="21" spans="1:33" s="117" customFormat="1" ht="34.5" customHeight="1">
      <c r="A21" s="997" t="s">
        <v>444</v>
      </c>
      <c r="B21" s="1011"/>
      <c r="C21" s="1011"/>
      <c r="D21" s="1011"/>
      <c r="E21" s="1011"/>
      <c r="F21" s="1012"/>
      <c r="G21" s="1000">
        <v>3032</v>
      </c>
      <c r="H21" s="1001"/>
      <c r="I21" s="1001"/>
      <c r="J21" s="1001"/>
      <c r="K21" s="1002"/>
      <c r="L21" s="1000">
        <v>53</v>
      </c>
      <c r="M21" s="1001"/>
      <c r="N21" s="1001"/>
      <c r="O21" s="1001"/>
      <c r="P21" s="1002"/>
      <c r="Q21" s="1001">
        <v>85</v>
      </c>
      <c r="R21" s="1001"/>
      <c r="S21" s="1001"/>
      <c r="T21" s="1001"/>
      <c r="U21" s="1001"/>
      <c r="V21" s="1000">
        <v>66</v>
      </c>
      <c r="W21" s="1001"/>
      <c r="X21" s="1001"/>
      <c r="Y21" s="1001"/>
      <c r="Z21" s="1117"/>
      <c r="AA21" s="1111">
        <f>SUM(G21:Z21)</f>
        <v>3236</v>
      </c>
      <c r="AB21" s="1001"/>
      <c r="AC21" s="1001"/>
      <c r="AD21" s="1001"/>
      <c r="AE21" s="1112"/>
      <c r="AG21" s="259" t="s">
        <v>394</v>
      </c>
    </row>
    <row r="22" spans="1:31" s="117" customFormat="1" ht="34.5" customHeight="1" thickBot="1">
      <c r="A22" s="1008" t="s">
        <v>406</v>
      </c>
      <c r="B22" s="1009"/>
      <c r="C22" s="1009"/>
      <c r="D22" s="1009"/>
      <c r="E22" s="1009"/>
      <c r="F22" s="1010"/>
      <c r="G22" s="1003"/>
      <c r="H22" s="1004"/>
      <c r="I22" s="1004"/>
      <c r="J22" s="1004"/>
      <c r="K22" s="1005"/>
      <c r="L22" s="1003"/>
      <c r="M22" s="1004"/>
      <c r="N22" s="1004"/>
      <c r="O22" s="1004"/>
      <c r="P22" s="1005"/>
      <c r="Q22" s="1004"/>
      <c r="R22" s="1004"/>
      <c r="S22" s="1004"/>
      <c r="T22" s="1004"/>
      <c r="U22" s="1004"/>
      <c r="V22" s="1003"/>
      <c r="W22" s="1004"/>
      <c r="X22" s="1004"/>
      <c r="Y22" s="1004"/>
      <c r="Z22" s="1119"/>
      <c r="AA22" s="1115"/>
      <c r="AB22" s="1004"/>
      <c r="AC22" s="1004"/>
      <c r="AD22" s="1004"/>
      <c r="AE22" s="1116"/>
    </row>
    <row r="23" spans="1:33" s="19" customFormat="1" ht="34.5" customHeight="1">
      <c r="A23" s="997" t="s">
        <v>447</v>
      </c>
      <c r="B23" s="1011"/>
      <c r="C23" s="1011"/>
      <c r="D23" s="1011"/>
      <c r="E23" s="1011"/>
      <c r="F23" s="1012"/>
      <c r="G23" s="1006">
        <v>302</v>
      </c>
      <c r="H23" s="1001"/>
      <c r="I23" s="1001"/>
      <c r="J23" s="1001"/>
      <c r="K23" s="1002"/>
      <c r="L23" s="1000">
        <v>1</v>
      </c>
      <c r="M23" s="1001"/>
      <c r="N23" s="1001"/>
      <c r="O23" s="1001"/>
      <c r="P23" s="1002"/>
      <c r="Q23" s="1000">
        <v>6</v>
      </c>
      <c r="R23" s="1001"/>
      <c r="S23" s="1001"/>
      <c r="T23" s="1001"/>
      <c r="U23" s="1001"/>
      <c r="V23" s="1000">
        <v>5</v>
      </c>
      <c r="W23" s="1001"/>
      <c r="X23" s="1001"/>
      <c r="Y23" s="1001"/>
      <c r="Z23" s="1117"/>
      <c r="AA23" s="1111">
        <f>SUM(G23:Z23)</f>
        <v>314</v>
      </c>
      <c r="AB23" s="1001"/>
      <c r="AC23" s="1001"/>
      <c r="AD23" s="1001"/>
      <c r="AE23" s="1112"/>
      <c r="AG23" s="259" t="s">
        <v>394</v>
      </c>
    </row>
    <row r="24" spans="1:33" s="19" customFormat="1" ht="34.5" customHeight="1" thickBot="1">
      <c r="A24" s="1008" t="s">
        <v>405</v>
      </c>
      <c r="B24" s="1009"/>
      <c r="C24" s="1009"/>
      <c r="D24" s="1009"/>
      <c r="E24" s="1009"/>
      <c r="F24" s="1010"/>
      <c r="G24" s="1007"/>
      <c r="H24" s="1004"/>
      <c r="I24" s="1004"/>
      <c r="J24" s="1004"/>
      <c r="K24" s="1005"/>
      <c r="L24" s="1003"/>
      <c r="M24" s="1004"/>
      <c r="N24" s="1004"/>
      <c r="O24" s="1004"/>
      <c r="P24" s="1005"/>
      <c r="Q24" s="1003"/>
      <c r="R24" s="1004"/>
      <c r="S24" s="1004"/>
      <c r="T24" s="1004"/>
      <c r="U24" s="1004"/>
      <c r="V24" s="1003"/>
      <c r="W24" s="1004"/>
      <c r="X24" s="1004"/>
      <c r="Y24" s="1004"/>
      <c r="Z24" s="1119"/>
      <c r="AA24" s="1115"/>
      <c r="AB24" s="1004"/>
      <c r="AC24" s="1004"/>
      <c r="AD24" s="1004"/>
      <c r="AE24" s="1116"/>
      <c r="AG24" s="259"/>
    </row>
    <row r="25" spans="1:33" s="19" customFormat="1" ht="34.5" customHeight="1">
      <c r="A25" s="997" t="s">
        <v>445</v>
      </c>
      <c r="B25" s="1011"/>
      <c r="C25" s="1011"/>
      <c r="D25" s="1011"/>
      <c r="E25" s="1011"/>
      <c r="F25" s="1012"/>
      <c r="G25" s="1006">
        <v>3</v>
      </c>
      <c r="H25" s="1001"/>
      <c r="I25" s="1001"/>
      <c r="J25" s="1001"/>
      <c r="K25" s="1002"/>
      <c r="L25" s="1000">
        <v>0</v>
      </c>
      <c r="M25" s="1001"/>
      <c r="N25" s="1001"/>
      <c r="O25" s="1001"/>
      <c r="P25" s="1002"/>
      <c r="Q25" s="1000">
        <v>1</v>
      </c>
      <c r="R25" s="1001"/>
      <c r="S25" s="1001"/>
      <c r="T25" s="1001"/>
      <c r="U25" s="1001"/>
      <c r="V25" s="1000">
        <v>0</v>
      </c>
      <c r="W25" s="1001"/>
      <c r="X25" s="1001"/>
      <c r="Y25" s="1001"/>
      <c r="Z25" s="1117"/>
      <c r="AA25" s="1111">
        <f>SUM(G25:Z25)</f>
        <v>4</v>
      </c>
      <c r="AB25" s="1001"/>
      <c r="AC25" s="1001"/>
      <c r="AD25" s="1001"/>
      <c r="AE25" s="1112"/>
      <c r="AG25" s="259" t="s">
        <v>394</v>
      </c>
    </row>
    <row r="26" spans="1:33" s="19" customFormat="1" ht="34.5" customHeight="1" thickBot="1">
      <c r="A26" s="1008" t="s">
        <v>407</v>
      </c>
      <c r="B26" s="1009"/>
      <c r="C26" s="1009"/>
      <c r="D26" s="1009"/>
      <c r="E26" s="1009"/>
      <c r="F26" s="1010"/>
      <c r="G26" s="1007"/>
      <c r="H26" s="1004"/>
      <c r="I26" s="1004"/>
      <c r="J26" s="1004"/>
      <c r="K26" s="1005"/>
      <c r="L26" s="1003"/>
      <c r="M26" s="1004"/>
      <c r="N26" s="1004"/>
      <c r="O26" s="1004"/>
      <c r="P26" s="1005"/>
      <c r="Q26" s="1003"/>
      <c r="R26" s="1004"/>
      <c r="S26" s="1004"/>
      <c r="T26" s="1004"/>
      <c r="U26" s="1004"/>
      <c r="V26" s="1003"/>
      <c r="W26" s="1004"/>
      <c r="X26" s="1004"/>
      <c r="Y26" s="1004"/>
      <c r="Z26" s="1119"/>
      <c r="AA26" s="1115"/>
      <c r="AB26" s="1004"/>
      <c r="AC26" s="1004"/>
      <c r="AD26" s="1004"/>
      <c r="AE26" s="1116"/>
      <c r="AG26" s="259"/>
    </row>
    <row r="27" spans="1:33" s="19" customFormat="1" ht="34.5" customHeight="1">
      <c r="A27" s="1129" t="s">
        <v>446</v>
      </c>
      <c r="B27" s="1130"/>
      <c r="C27" s="1130"/>
      <c r="D27" s="1130"/>
      <c r="E27" s="1130"/>
      <c r="F27" s="1131"/>
      <c r="G27" s="1133">
        <v>1</v>
      </c>
      <c r="H27" s="1123"/>
      <c r="I27" s="1123"/>
      <c r="J27" s="1123"/>
      <c r="K27" s="1123"/>
      <c r="L27" s="1000">
        <v>0</v>
      </c>
      <c r="M27" s="1001"/>
      <c r="N27" s="1001"/>
      <c r="O27" s="1001"/>
      <c r="P27" s="1002"/>
      <c r="Q27" s="1123">
        <v>0</v>
      </c>
      <c r="R27" s="1123"/>
      <c r="S27" s="1123"/>
      <c r="T27" s="1123"/>
      <c r="U27" s="1000"/>
      <c r="V27" s="1123">
        <v>0</v>
      </c>
      <c r="W27" s="1123"/>
      <c r="X27" s="1123"/>
      <c r="Y27" s="1123"/>
      <c r="Z27" s="1000"/>
      <c r="AA27" s="1122">
        <f>SUM(G27:Z27)</f>
        <v>1</v>
      </c>
      <c r="AB27" s="1123"/>
      <c r="AC27" s="1123"/>
      <c r="AD27" s="1123"/>
      <c r="AE27" s="1124"/>
      <c r="AG27" s="259" t="s">
        <v>394</v>
      </c>
    </row>
    <row r="28" spans="1:31" s="19" customFormat="1" ht="34.5" customHeight="1" thickBot="1">
      <c r="A28" s="1008" t="s">
        <v>406</v>
      </c>
      <c r="B28" s="1009"/>
      <c r="C28" s="1009"/>
      <c r="D28" s="1009"/>
      <c r="E28" s="1009"/>
      <c r="F28" s="1010"/>
      <c r="G28" s="1134"/>
      <c r="H28" s="1126"/>
      <c r="I28" s="1126"/>
      <c r="J28" s="1126"/>
      <c r="K28" s="1126"/>
      <c r="L28" s="1003"/>
      <c r="M28" s="1004"/>
      <c r="N28" s="1004"/>
      <c r="O28" s="1004"/>
      <c r="P28" s="1005"/>
      <c r="Q28" s="1126"/>
      <c r="R28" s="1126"/>
      <c r="S28" s="1126"/>
      <c r="T28" s="1126"/>
      <c r="U28" s="1003"/>
      <c r="V28" s="1126"/>
      <c r="W28" s="1126"/>
      <c r="X28" s="1126"/>
      <c r="Y28" s="1126"/>
      <c r="Z28" s="1003"/>
      <c r="AA28" s="1125"/>
      <c r="AB28" s="1126"/>
      <c r="AC28" s="1126"/>
      <c r="AD28" s="1126"/>
      <c r="AE28" s="1127"/>
    </row>
    <row r="29" spans="1:31" ht="30.75" customHeight="1">
      <c r="A29" s="610" t="s">
        <v>383</v>
      </c>
      <c r="B29" s="1132" t="s">
        <v>601</v>
      </c>
      <c r="C29" s="1132"/>
      <c r="D29" s="1132"/>
      <c r="E29" s="1132"/>
      <c r="F29" s="1132"/>
      <c r="G29" s="1132"/>
      <c r="H29" s="1132"/>
      <c r="I29" s="1132"/>
      <c r="J29" s="1132"/>
      <c r="K29" s="1132"/>
      <c r="L29" s="1132"/>
      <c r="M29" s="1132"/>
      <c r="N29" s="1132"/>
      <c r="O29" s="1132"/>
      <c r="P29" s="1132"/>
      <c r="Q29" s="1132"/>
      <c r="R29" s="1132"/>
      <c r="S29" s="1132"/>
      <c r="T29" s="1132"/>
      <c r="U29" s="1132"/>
      <c r="V29" s="1132"/>
      <c r="W29" s="1132"/>
      <c r="X29" s="1132"/>
      <c r="Y29" s="1132"/>
      <c r="Z29" s="1132"/>
      <c r="AA29" s="1132"/>
      <c r="AB29" s="1132"/>
      <c r="AC29" s="1132"/>
      <c r="AD29" s="1132"/>
      <c r="AE29" s="1132"/>
    </row>
    <row r="30" spans="1:31" ht="19.5" customHeight="1">
      <c r="A30" s="601"/>
      <c r="B30" s="602"/>
      <c r="C30" s="602"/>
      <c r="D30" s="602"/>
      <c r="E30" s="602"/>
      <c r="F30" s="602"/>
      <c r="G30" s="602"/>
      <c r="H30" s="602"/>
      <c r="I30" s="602"/>
      <c r="J30" s="602"/>
      <c r="K30" s="602"/>
      <c r="L30" s="602"/>
      <c r="M30" s="602"/>
      <c r="N30" s="602"/>
      <c r="O30" s="602"/>
      <c r="P30" s="602"/>
      <c r="Q30" s="602"/>
      <c r="R30" s="602"/>
      <c r="S30" s="602"/>
      <c r="T30" s="602"/>
      <c r="U30" s="602"/>
      <c r="V30" s="602"/>
      <c r="W30" s="602"/>
      <c r="X30" s="602"/>
      <c r="Y30" s="602"/>
      <c r="Z30" s="602"/>
      <c r="AA30" s="602"/>
      <c r="AB30" s="602"/>
      <c r="AC30" s="602"/>
      <c r="AD30" s="602"/>
      <c r="AE30" s="602"/>
    </row>
    <row r="31" spans="1:32" s="19" customFormat="1" ht="39" customHeight="1" thickBot="1">
      <c r="A31" s="268" t="s">
        <v>412</v>
      </c>
      <c r="B31" s="233"/>
      <c r="C31" s="233"/>
      <c r="D31" s="233"/>
      <c r="E31" s="233"/>
      <c r="F31" s="233"/>
      <c r="G31" s="233"/>
      <c r="H31" s="233"/>
      <c r="I31" s="233"/>
      <c r="J31" s="233"/>
      <c r="K31" s="233"/>
      <c r="L31" s="233"/>
      <c r="M31" s="233"/>
      <c r="N31" s="233"/>
      <c r="O31" s="233"/>
      <c r="P31" s="233"/>
      <c r="Q31" s="221"/>
      <c r="R31" s="234"/>
      <c r="S31" s="234"/>
      <c r="T31" s="234"/>
      <c r="U31" s="234"/>
      <c r="V31" s="234"/>
      <c r="W31" s="234"/>
      <c r="X31" s="234"/>
      <c r="Y31" s="234"/>
      <c r="Z31" s="234"/>
      <c r="AA31" s="234"/>
      <c r="AB31" s="234"/>
      <c r="AC31" s="234"/>
      <c r="AD31" s="234"/>
      <c r="AE31" s="300" t="s">
        <v>450</v>
      </c>
      <c r="AF31" s="235"/>
    </row>
    <row r="32" spans="1:32" s="19" customFormat="1" ht="42.75" customHeight="1" thickBot="1">
      <c r="A32" s="473" t="s">
        <v>526</v>
      </c>
      <c r="B32" s="231"/>
      <c r="C32" s="231"/>
      <c r="D32" s="231"/>
      <c r="E32" s="985" t="s">
        <v>274</v>
      </c>
      <c r="F32" s="986"/>
      <c r="G32" s="987" t="s">
        <v>551</v>
      </c>
      <c r="H32" s="988"/>
      <c r="I32" s="988"/>
      <c r="J32" s="988"/>
      <c r="K32" s="989"/>
      <c r="L32" s="990" t="s">
        <v>38</v>
      </c>
      <c r="M32" s="991"/>
      <c r="N32" s="991"/>
      <c r="O32" s="991"/>
      <c r="P32" s="992"/>
      <c r="Q32" s="990" t="s">
        <v>39</v>
      </c>
      <c r="R32" s="991"/>
      <c r="S32" s="991"/>
      <c r="T32" s="991"/>
      <c r="U32" s="992"/>
      <c r="V32" s="993" t="s">
        <v>598</v>
      </c>
      <c r="W32" s="994"/>
      <c r="X32" s="994"/>
      <c r="Y32" s="994"/>
      <c r="Z32" s="995"/>
      <c r="AA32" s="993" t="s">
        <v>645</v>
      </c>
      <c r="AB32" s="994"/>
      <c r="AC32" s="994"/>
      <c r="AD32" s="994"/>
      <c r="AE32" s="996"/>
      <c r="AF32" s="235"/>
    </row>
    <row r="33" spans="1:35" s="19" customFormat="1" ht="42.75" customHeight="1">
      <c r="A33" s="982" t="s">
        <v>468</v>
      </c>
      <c r="B33" s="974"/>
      <c r="C33" s="974" t="s">
        <v>438</v>
      </c>
      <c r="D33" s="974"/>
      <c r="E33" s="974"/>
      <c r="F33" s="975"/>
      <c r="G33" s="976">
        <v>373</v>
      </c>
      <c r="H33" s="977"/>
      <c r="I33" s="977"/>
      <c r="J33" s="977"/>
      <c r="K33" s="978"/>
      <c r="L33" s="976">
        <v>291</v>
      </c>
      <c r="M33" s="977"/>
      <c r="N33" s="977"/>
      <c r="O33" s="977"/>
      <c r="P33" s="978"/>
      <c r="Q33" s="976">
        <v>333</v>
      </c>
      <c r="R33" s="977"/>
      <c r="S33" s="977"/>
      <c r="T33" s="977"/>
      <c r="U33" s="978"/>
      <c r="V33" s="980">
        <v>200</v>
      </c>
      <c r="W33" s="980"/>
      <c r="X33" s="980"/>
      <c r="Y33" s="980"/>
      <c r="Z33" s="984"/>
      <c r="AA33" s="980">
        <v>175</v>
      </c>
      <c r="AB33" s="980"/>
      <c r="AC33" s="980"/>
      <c r="AD33" s="980"/>
      <c r="AE33" s="981"/>
      <c r="AF33" s="235"/>
      <c r="AH33" s="277"/>
      <c r="AI33" s="278"/>
    </row>
    <row r="34" spans="1:35" s="19" customFormat="1" ht="42.75" customHeight="1" thickBot="1">
      <c r="A34" s="983"/>
      <c r="B34" s="962"/>
      <c r="C34" s="962" t="s">
        <v>451</v>
      </c>
      <c r="D34" s="962"/>
      <c r="E34" s="962"/>
      <c r="F34" s="963"/>
      <c r="G34" s="964">
        <v>6629.03</v>
      </c>
      <c r="H34" s="965"/>
      <c r="I34" s="965"/>
      <c r="J34" s="965"/>
      <c r="K34" s="966"/>
      <c r="L34" s="964">
        <v>4599.91</v>
      </c>
      <c r="M34" s="965"/>
      <c r="N34" s="965"/>
      <c r="O34" s="965"/>
      <c r="P34" s="966"/>
      <c r="Q34" s="964">
        <v>5043.28</v>
      </c>
      <c r="R34" s="965"/>
      <c r="S34" s="965"/>
      <c r="T34" s="965"/>
      <c r="U34" s="966"/>
      <c r="V34" s="967">
        <v>3311.22</v>
      </c>
      <c r="W34" s="967"/>
      <c r="X34" s="967"/>
      <c r="Y34" s="967"/>
      <c r="Z34" s="968"/>
      <c r="AA34" s="967">
        <v>2856.89</v>
      </c>
      <c r="AB34" s="967"/>
      <c r="AC34" s="967"/>
      <c r="AD34" s="967"/>
      <c r="AE34" s="969"/>
      <c r="AF34" s="235"/>
      <c r="AH34" s="277"/>
      <c r="AI34" s="278"/>
    </row>
    <row r="35" spans="1:34" s="38" customFormat="1" ht="42.75" customHeight="1">
      <c r="A35" s="970" t="s">
        <v>469</v>
      </c>
      <c r="B35" s="971"/>
      <c r="C35" s="974" t="s">
        <v>438</v>
      </c>
      <c r="D35" s="974"/>
      <c r="E35" s="974"/>
      <c r="F35" s="975"/>
      <c r="G35" s="976">
        <v>29</v>
      </c>
      <c r="H35" s="977"/>
      <c r="I35" s="977"/>
      <c r="J35" s="977"/>
      <c r="K35" s="978"/>
      <c r="L35" s="976">
        <v>81</v>
      </c>
      <c r="M35" s="977"/>
      <c r="N35" s="977"/>
      <c r="O35" s="977"/>
      <c r="P35" s="978"/>
      <c r="Q35" s="976">
        <v>130</v>
      </c>
      <c r="R35" s="977"/>
      <c r="S35" s="977"/>
      <c r="T35" s="977"/>
      <c r="U35" s="978"/>
      <c r="V35" s="960">
        <v>60</v>
      </c>
      <c r="W35" s="960"/>
      <c r="X35" s="960"/>
      <c r="Y35" s="960"/>
      <c r="Z35" s="979"/>
      <c r="AA35" s="960">
        <v>50</v>
      </c>
      <c r="AB35" s="960"/>
      <c r="AC35" s="960"/>
      <c r="AD35" s="960"/>
      <c r="AE35" s="961"/>
      <c r="AF35" s="236"/>
      <c r="AH35" s="259"/>
    </row>
    <row r="36" spans="1:34" ht="41.25" customHeight="1" thickBot="1">
      <c r="A36" s="972"/>
      <c r="B36" s="973"/>
      <c r="C36" s="962" t="s">
        <v>451</v>
      </c>
      <c r="D36" s="962"/>
      <c r="E36" s="962"/>
      <c r="F36" s="963"/>
      <c r="G36" s="964">
        <v>418.83</v>
      </c>
      <c r="H36" s="965"/>
      <c r="I36" s="965"/>
      <c r="J36" s="965"/>
      <c r="K36" s="966"/>
      <c r="L36" s="964">
        <v>1226.02</v>
      </c>
      <c r="M36" s="965"/>
      <c r="N36" s="965"/>
      <c r="O36" s="965"/>
      <c r="P36" s="966"/>
      <c r="Q36" s="964">
        <v>2028.05</v>
      </c>
      <c r="R36" s="965"/>
      <c r="S36" s="965"/>
      <c r="T36" s="965"/>
      <c r="U36" s="966"/>
      <c r="V36" s="967">
        <v>1021.57</v>
      </c>
      <c r="W36" s="967"/>
      <c r="X36" s="967"/>
      <c r="Y36" s="967"/>
      <c r="Z36" s="968"/>
      <c r="AA36" s="967">
        <v>647.98</v>
      </c>
      <c r="AB36" s="967"/>
      <c r="AC36" s="967"/>
      <c r="AD36" s="967"/>
      <c r="AE36" s="969"/>
      <c r="AF36" s="218"/>
      <c r="AH36" s="259"/>
    </row>
    <row r="37" spans="1:5" ht="8.25" customHeight="1">
      <c r="A37" s="135"/>
      <c r="B37" s="135"/>
      <c r="C37" s="135"/>
      <c r="D37" s="135"/>
      <c r="E37" s="135"/>
    </row>
    <row r="38" spans="1:5" ht="17.25">
      <c r="A38" s="135"/>
      <c r="B38" s="135"/>
      <c r="C38" s="135"/>
      <c r="D38" s="135"/>
      <c r="E38" s="135"/>
    </row>
    <row r="39" spans="1:5" ht="17.25">
      <c r="A39" s="135"/>
      <c r="B39" s="135"/>
      <c r="C39" s="135"/>
      <c r="D39" s="135"/>
      <c r="E39" s="135"/>
    </row>
    <row r="40" spans="1:5" ht="17.25">
      <c r="A40" s="135"/>
      <c r="B40" s="135"/>
      <c r="C40" s="135"/>
      <c r="D40" s="135"/>
      <c r="E40" s="135"/>
    </row>
    <row r="41" spans="1:5" ht="17.25">
      <c r="A41" s="135"/>
      <c r="B41" s="135"/>
      <c r="C41" s="135"/>
      <c r="D41" s="135"/>
      <c r="E41" s="135"/>
    </row>
    <row r="42" spans="1:5" ht="17.25">
      <c r="A42" s="135"/>
      <c r="B42" s="135"/>
      <c r="C42" s="135"/>
      <c r="D42" s="135"/>
      <c r="E42" s="135"/>
    </row>
    <row r="43" spans="1:5" ht="17.25">
      <c r="A43" s="135"/>
      <c r="B43" s="135"/>
      <c r="C43" s="135"/>
      <c r="D43" s="135"/>
      <c r="E43" s="135"/>
    </row>
    <row r="44" spans="1:5" ht="17.25">
      <c r="A44" s="135"/>
      <c r="B44" s="135"/>
      <c r="C44" s="135"/>
      <c r="D44" s="135"/>
      <c r="E44" s="135"/>
    </row>
    <row r="45" spans="1:5" ht="17.25">
      <c r="A45" s="135"/>
      <c r="B45" s="135"/>
      <c r="C45" s="135"/>
      <c r="D45" s="135"/>
      <c r="E45" s="135"/>
    </row>
    <row r="46" spans="1:5" ht="17.25">
      <c r="A46" s="135"/>
      <c r="B46" s="135"/>
      <c r="C46" s="135"/>
      <c r="D46" s="135"/>
      <c r="E46" s="135"/>
    </row>
    <row r="47" spans="1:5" ht="17.25">
      <c r="A47" s="135"/>
      <c r="B47" s="135"/>
      <c r="C47" s="135"/>
      <c r="D47" s="135"/>
      <c r="E47" s="135"/>
    </row>
    <row r="48" spans="1:5" ht="17.25">
      <c r="A48" s="135"/>
      <c r="B48" s="135"/>
      <c r="C48" s="135"/>
      <c r="D48" s="135"/>
      <c r="E48" s="135"/>
    </row>
    <row r="49" spans="1:5" ht="17.25">
      <c r="A49" s="135"/>
      <c r="B49" s="135"/>
      <c r="C49" s="135"/>
      <c r="D49" s="135"/>
      <c r="E49" s="135"/>
    </row>
    <row r="50" spans="1:5" ht="17.25">
      <c r="A50" s="135"/>
      <c r="B50" s="135"/>
      <c r="C50" s="135"/>
      <c r="D50" s="135"/>
      <c r="E50" s="135"/>
    </row>
  </sheetData>
  <sheetProtection/>
  <mergeCells count="143">
    <mergeCell ref="B29:AE29"/>
    <mergeCell ref="V23:Z24"/>
    <mergeCell ref="L25:P26"/>
    <mergeCell ref="V27:Z28"/>
    <mergeCell ref="Q27:U28"/>
    <mergeCell ref="Q25:U26"/>
    <mergeCell ref="L23:P24"/>
    <mergeCell ref="A28:F28"/>
    <mergeCell ref="G27:K28"/>
    <mergeCell ref="L27:P28"/>
    <mergeCell ref="A27:F27"/>
    <mergeCell ref="L21:P22"/>
    <mergeCell ref="Q12:U12"/>
    <mergeCell ref="Q23:U24"/>
    <mergeCell ref="Q21:U22"/>
    <mergeCell ref="G19:K20"/>
    <mergeCell ref="L19:P20"/>
    <mergeCell ref="A25:F25"/>
    <mergeCell ref="A26:F26"/>
    <mergeCell ref="A20:F20"/>
    <mergeCell ref="AA25:AE26"/>
    <mergeCell ref="AA27:AE28"/>
    <mergeCell ref="V25:Z26"/>
    <mergeCell ref="V8:Z8"/>
    <mergeCell ref="AA15:AE15"/>
    <mergeCell ref="AA23:AE24"/>
    <mergeCell ref="V21:Z22"/>
    <mergeCell ref="AA19:AE20"/>
    <mergeCell ref="AA21:AE22"/>
    <mergeCell ref="V12:Z12"/>
    <mergeCell ref="AG16:AO17"/>
    <mergeCell ref="AA8:AE8"/>
    <mergeCell ref="AA16:AE18"/>
    <mergeCell ref="V16:Z18"/>
    <mergeCell ref="AA11:AE11"/>
    <mergeCell ref="AA12:AE12"/>
    <mergeCell ref="V15:Z15"/>
    <mergeCell ref="V19:Z20"/>
    <mergeCell ref="L16:P18"/>
    <mergeCell ref="L10:P10"/>
    <mergeCell ref="G10:K10"/>
    <mergeCell ref="L12:P12"/>
    <mergeCell ref="Q15:U15"/>
    <mergeCell ref="Q16:U18"/>
    <mergeCell ref="Q19:U20"/>
    <mergeCell ref="Q11:U11"/>
    <mergeCell ref="V11:Z11"/>
    <mergeCell ref="L9:P9"/>
    <mergeCell ref="G11:K11"/>
    <mergeCell ref="G15:K15"/>
    <mergeCell ref="L15:P15"/>
    <mergeCell ref="G12:K12"/>
    <mergeCell ref="L11:P11"/>
    <mergeCell ref="Q6:U6"/>
    <mergeCell ref="AA7:AE7"/>
    <mergeCell ref="AA10:AE10"/>
    <mergeCell ref="AA9:AE9"/>
    <mergeCell ref="Q9:U9"/>
    <mergeCell ref="V7:Z7"/>
    <mergeCell ref="V9:Z9"/>
    <mergeCell ref="V10:Z10"/>
    <mergeCell ref="Q10:U10"/>
    <mergeCell ref="L8:P8"/>
    <mergeCell ref="L6:P6"/>
    <mergeCell ref="X5:AE5"/>
    <mergeCell ref="L7:P7"/>
    <mergeCell ref="Q8:U8"/>
    <mergeCell ref="Q7:U7"/>
    <mergeCell ref="AA6:AE6"/>
    <mergeCell ref="V6:Z6"/>
    <mergeCell ref="A5:P5"/>
    <mergeCell ref="E6:F6"/>
    <mergeCell ref="A1:P1"/>
    <mergeCell ref="E2:F2"/>
    <mergeCell ref="A3:F3"/>
    <mergeCell ref="L2:P2"/>
    <mergeCell ref="G2:K2"/>
    <mergeCell ref="L3:P3"/>
    <mergeCell ref="G3:K3"/>
    <mergeCell ref="Q2:U2"/>
    <mergeCell ref="V2:Z2"/>
    <mergeCell ref="V3:Z3"/>
    <mergeCell ref="AA2:AE2"/>
    <mergeCell ref="Q3:U3"/>
    <mergeCell ref="AA3:AE3"/>
    <mergeCell ref="A7:F7"/>
    <mergeCell ref="G6:K6"/>
    <mergeCell ref="G7:K7"/>
    <mergeCell ref="A17:F17"/>
    <mergeCell ref="A12:B12"/>
    <mergeCell ref="C12:F12"/>
    <mergeCell ref="A8:F8"/>
    <mergeCell ref="A9:B10"/>
    <mergeCell ref="C10:F10"/>
    <mergeCell ref="G9:K9"/>
    <mergeCell ref="G8:K8"/>
    <mergeCell ref="G16:K18"/>
    <mergeCell ref="A18:F18"/>
    <mergeCell ref="C9:F9"/>
    <mergeCell ref="A11:B11"/>
    <mergeCell ref="C11:F11"/>
    <mergeCell ref="E15:F15"/>
    <mergeCell ref="A16:F16"/>
    <mergeCell ref="A19:F19"/>
    <mergeCell ref="G21:K22"/>
    <mergeCell ref="G25:K26"/>
    <mergeCell ref="A24:F24"/>
    <mergeCell ref="A21:F21"/>
    <mergeCell ref="A23:F23"/>
    <mergeCell ref="A22:F22"/>
    <mergeCell ref="G23:K24"/>
    <mergeCell ref="E32:F32"/>
    <mergeCell ref="G32:K32"/>
    <mergeCell ref="L32:P32"/>
    <mergeCell ref="Q32:U32"/>
    <mergeCell ref="V32:Z32"/>
    <mergeCell ref="AA32:AE32"/>
    <mergeCell ref="A33:B34"/>
    <mergeCell ref="C33:F33"/>
    <mergeCell ref="G33:K33"/>
    <mergeCell ref="L33:P33"/>
    <mergeCell ref="Q33:U33"/>
    <mergeCell ref="V33:Z33"/>
    <mergeCell ref="AA33:AE33"/>
    <mergeCell ref="C34:F34"/>
    <mergeCell ref="G34:K34"/>
    <mergeCell ref="L34:P34"/>
    <mergeCell ref="Q34:U34"/>
    <mergeCell ref="V34:Z34"/>
    <mergeCell ref="AA34:AE34"/>
    <mergeCell ref="A35:B36"/>
    <mergeCell ref="C35:F35"/>
    <mergeCell ref="G35:K35"/>
    <mergeCell ref="L35:P35"/>
    <mergeCell ref="Q35:U35"/>
    <mergeCell ref="V35:Z35"/>
    <mergeCell ref="AA35:AE35"/>
    <mergeCell ref="C36:F36"/>
    <mergeCell ref="G36:K36"/>
    <mergeCell ref="L36:P36"/>
    <mergeCell ref="Q36:U36"/>
    <mergeCell ref="V36:Z36"/>
    <mergeCell ref="AA36:AE36"/>
  </mergeCells>
  <printOptions horizontalCentered="1"/>
  <pageMargins left="0.7874015748031497" right="0.7874015748031497" top="0.984251968503937" bottom="0.984251968503937" header="0.5118110236220472" footer="0.31496062992125984"/>
  <pageSetup horizontalDpi="300" verticalDpi="300" orientation="portrait" paperSize="9" scale="55" r:id="rId2"/>
  <headerFooter alignWithMargins="0">
    <oddFooter>&amp;C&amp;16- 18 -</oddFooter>
  </headerFooter>
  <ignoredErrors>
    <ignoredError sqref="AB2:AE2" numberStoredAsText="1"/>
  </ignoredErrors>
  <drawing r:id="rId1"/>
</worksheet>
</file>

<file path=xl/worksheets/sheet21.xml><?xml version="1.0" encoding="utf-8"?>
<worksheet xmlns="http://schemas.openxmlformats.org/spreadsheetml/2006/main" xmlns:r="http://schemas.openxmlformats.org/officeDocument/2006/relationships">
  <sheetPr>
    <tabColor theme="9" tint="0.5999900102615356"/>
  </sheetPr>
  <dimension ref="A1:AN40"/>
  <sheetViews>
    <sheetView view="pageBreakPreview" zoomScale="60" zoomScaleNormal="75" zoomScalePageLayoutView="0" workbookViewId="0" topLeftCell="A1">
      <selection activeCell="AE9" sqref="AE9"/>
    </sheetView>
  </sheetViews>
  <sheetFormatPr defaultColWidth="9.00390625" defaultRowHeight="13.5"/>
  <cols>
    <col min="1" max="1" width="5.25390625" style="0" customWidth="1"/>
    <col min="2" max="5" width="4.625" style="0" customWidth="1"/>
    <col min="6" max="31" width="4.625" style="91" customWidth="1"/>
    <col min="32" max="36" width="4.625" style="0" customWidth="1"/>
  </cols>
  <sheetData>
    <row r="1" spans="1:32" s="19" customFormat="1" ht="44.25" customHeight="1" thickBot="1">
      <c r="A1" s="1244" t="s">
        <v>408</v>
      </c>
      <c r="B1" s="1244"/>
      <c r="C1" s="1244"/>
      <c r="D1" s="1244"/>
      <c r="E1" s="1244"/>
      <c r="F1" s="1244"/>
      <c r="G1" s="1244"/>
      <c r="H1" s="1244"/>
      <c r="I1" s="1244"/>
      <c r="J1" s="1244"/>
      <c r="K1" s="1244"/>
      <c r="L1" s="1244"/>
      <c r="M1" s="1244"/>
      <c r="N1" s="1244"/>
      <c r="O1" s="1244"/>
      <c r="P1" s="1244"/>
      <c r="Q1" s="1244"/>
      <c r="R1" s="1244"/>
      <c r="S1" s="1244"/>
      <c r="T1" s="221"/>
      <c r="U1" s="221"/>
      <c r="V1" s="221"/>
      <c r="W1" s="221"/>
      <c r="X1" s="221"/>
      <c r="Y1" s="221"/>
      <c r="Z1" s="221"/>
      <c r="AA1" s="221"/>
      <c r="AB1" s="221"/>
      <c r="AC1" s="221"/>
      <c r="AD1" s="221"/>
      <c r="AE1" s="300" t="s">
        <v>419</v>
      </c>
      <c r="AF1" s="235"/>
    </row>
    <row r="2" spans="1:32" s="26" customFormat="1" ht="42.75" customHeight="1" thickBot="1">
      <c r="A2" s="1226" t="s">
        <v>526</v>
      </c>
      <c r="B2" s="1227"/>
      <c r="C2" s="231"/>
      <c r="D2" s="231"/>
      <c r="E2" s="985" t="s">
        <v>274</v>
      </c>
      <c r="F2" s="986"/>
      <c r="G2" s="1091" t="s">
        <v>649</v>
      </c>
      <c r="H2" s="1092"/>
      <c r="I2" s="1092"/>
      <c r="J2" s="1092"/>
      <c r="K2" s="1093"/>
      <c r="L2" s="990" t="s">
        <v>39</v>
      </c>
      <c r="M2" s="991"/>
      <c r="N2" s="991"/>
      <c r="O2" s="991"/>
      <c r="P2" s="992"/>
      <c r="Q2" s="993" t="s">
        <v>598</v>
      </c>
      <c r="R2" s="994"/>
      <c r="S2" s="994"/>
      <c r="T2" s="994"/>
      <c r="U2" s="995"/>
      <c r="V2" s="993" t="s">
        <v>499</v>
      </c>
      <c r="W2" s="994"/>
      <c r="X2" s="994"/>
      <c r="Y2" s="994"/>
      <c r="Z2" s="995"/>
      <c r="AA2" s="1128" t="s">
        <v>393</v>
      </c>
      <c r="AB2" s="994"/>
      <c r="AC2" s="994"/>
      <c r="AD2" s="994"/>
      <c r="AE2" s="996"/>
      <c r="AF2" s="237"/>
    </row>
    <row r="3" spans="1:34" s="19" customFormat="1" ht="42" customHeight="1" thickBot="1">
      <c r="A3" s="1202" t="s">
        <v>448</v>
      </c>
      <c r="B3" s="1203"/>
      <c r="C3" s="1203"/>
      <c r="D3" s="1203"/>
      <c r="E3" s="1203"/>
      <c r="F3" s="1204"/>
      <c r="G3" s="1205">
        <v>306</v>
      </c>
      <c r="H3" s="1206"/>
      <c r="I3" s="1206"/>
      <c r="J3" s="1206"/>
      <c r="K3" s="1206"/>
      <c r="L3" s="1207">
        <v>0</v>
      </c>
      <c r="M3" s="1208"/>
      <c r="N3" s="1208"/>
      <c r="O3" s="1208"/>
      <c r="P3" s="1209"/>
      <c r="Q3" s="1207">
        <v>0</v>
      </c>
      <c r="R3" s="1208"/>
      <c r="S3" s="1208"/>
      <c r="T3" s="1208"/>
      <c r="U3" s="1209"/>
      <c r="V3" s="1206">
        <v>0</v>
      </c>
      <c r="W3" s="1206"/>
      <c r="X3" s="1206"/>
      <c r="Y3" s="1206"/>
      <c r="Z3" s="1228"/>
      <c r="AA3" s="1233">
        <f>SUM(G3:Z3)</f>
        <v>306</v>
      </c>
      <c r="AB3" s="1206"/>
      <c r="AC3" s="1206"/>
      <c r="AD3" s="1206"/>
      <c r="AE3" s="1234"/>
      <c r="AF3" s="235"/>
      <c r="AH3" s="259" t="s">
        <v>394</v>
      </c>
    </row>
    <row r="4" spans="1:34" s="19" customFormat="1" ht="38.25" customHeight="1">
      <c r="A4" s="229"/>
      <c r="B4" s="229"/>
      <c r="C4" s="229"/>
      <c r="D4" s="229"/>
      <c r="E4" s="229"/>
      <c r="F4" s="229"/>
      <c r="G4" s="265"/>
      <c r="H4" s="265"/>
      <c r="I4" s="265"/>
      <c r="J4" s="265"/>
      <c r="K4" s="265"/>
      <c r="L4" s="265"/>
      <c r="M4" s="265"/>
      <c r="N4" s="265"/>
      <c r="O4" s="265"/>
      <c r="P4" s="265"/>
      <c r="Q4" s="265"/>
      <c r="R4" s="265"/>
      <c r="S4" s="265"/>
      <c r="T4" s="265"/>
      <c r="U4" s="265"/>
      <c r="V4" s="265"/>
      <c r="W4" s="265"/>
      <c r="X4" s="265"/>
      <c r="Y4" s="265"/>
      <c r="Z4" s="265"/>
      <c r="AA4" s="265"/>
      <c r="AB4" s="265"/>
      <c r="AC4" s="265"/>
      <c r="AD4" s="265"/>
      <c r="AE4" s="265"/>
      <c r="AF4" s="235"/>
      <c r="AH4" s="259"/>
    </row>
    <row r="5" spans="1:32" s="19" customFormat="1" ht="44.25" customHeight="1" thickBot="1">
      <c r="A5" s="1244" t="s">
        <v>521</v>
      </c>
      <c r="B5" s="1244"/>
      <c r="C5" s="1244"/>
      <c r="D5" s="1244"/>
      <c r="E5" s="1244"/>
      <c r="F5" s="1244"/>
      <c r="G5" s="1244"/>
      <c r="H5" s="1244"/>
      <c r="I5" s="1244"/>
      <c r="J5" s="1244"/>
      <c r="K5" s="1244"/>
      <c r="L5" s="1244"/>
      <c r="M5" s="1244"/>
      <c r="N5" s="1244"/>
      <c r="O5" s="1244"/>
      <c r="P5" s="1244"/>
      <c r="Q5" s="1244"/>
      <c r="R5" s="1244"/>
      <c r="S5" s="221"/>
      <c r="T5" s="221"/>
      <c r="U5" s="221"/>
      <c r="V5" s="221"/>
      <c r="W5" s="221"/>
      <c r="X5" s="221"/>
      <c r="Y5" s="221"/>
      <c r="Z5" s="221"/>
      <c r="AA5" s="221"/>
      <c r="AB5" s="221"/>
      <c r="AC5" s="221"/>
      <c r="AD5" s="221"/>
      <c r="AE5" s="300" t="s">
        <v>419</v>
      </c>
      <c r="AF5" s="235"/>
    </row>
    <row r="6" spans="1:32" s="26" customFormat="1" ht="42.75" customHeight="1" thickBot="1">
      <c r="A6" s="1226" t="s">
        <v>526</v>
      </c>
      <c r="B6" s="1227"/>
      <c r="C6" s="231"/>
      <c r="D6" s="231"/>
      <c r="E6" s="985" t="s">
        <v>274</v>
      </c>
      <c r="F6" s="986"/>
      <c r="G6" s="1091" t="s">
        <v>650</v>
      </c>
      <c r="H6" s="1092"/>
      <c r="I6" s="1092"/>
      <c r="J6" s="1092"/>
      <c r="K6" s="1093"/>
      <c r="L6" s="990" t="s">
        <v>39</v>
      </c>
      <c r="M6" s="991"/>
      <c r="N6" s="991"/>
      <c r="O6" s="991"/>
      <c r="P6" s="992"/>
      <c r="Q6" s="993" t="s">
        <v>598</v>
      </c>
      <c r="R6" s="994"/>
      <c r="S6" s="994"/>
      <c r="T6" s="994"/>
      <c r="U6" s="995"/>
      <c r="V6" s="993" t="s">
        <v>645</v>
      </c>
      <c r="W6" s="994"/>
      <c r="X6" s="994"/>
      <c r="Y6" s="994"/>
      <c r="Z6" s="995"/>
      <c r="AA6" s="1128" t="s">
        <v>393</v>
      </c>
      <c r="AB6" s="994"/>
      <c r="AC6" s="994"/>
      <c r="AD6" s="994"/>
      <c r="AE6" s="996"/>
      <c r="AF6" s="237"/>
    </row>
    <row r="7" spans="1:34" s="19" customFormat="1" ht="42" customHeight="1" thickBot="1">
      <c r="A7" s="1202" t="s">
        <v>449</v>
      </c>
      <c r="B7" s="1203"/>
      <c r="C7" s="1203"/>
      <c r="D7" s="1203"/>
      <c r="E7" s="1203"/>
      <c r="F7" s="1204"/>
      <c r="G7" s="1272">
        <v>28</v>
      </c>
      <c r="H7" s="1208"/>
      <c r="I7" s="1208"/>
      <c r="J7" s="1208"/>
      <c r="K7" s="1209"/>
      <c r="L7" s="1207">
        <v>1</v>
      </c>
      <c r="M7" s="1208"/>
      <c r="N7" s="1208"/>
      <c r="O7" s="1208"/>
      <c r="P7" s="1209"/>
      <c r="Q7" s="1207">
        <v>2</v>
      </c>
      <c r="R7" s="1208"/>
      <c r="S7" s="1208"/>
      <c r="T7" s="1208"/>
      <c r="U7" s="1209"/>
      <c r="V7" s="1206">
        <v>0</v>
      </c>
      <c r="W7" s="1206"/>
      <c r="X7" s="1206"/>
      <c r="Y7" s="1206"/>
      <c r="Z7" s="1265"/>
      <c r="AA7" s="1270">
        <f>SUM(G7:Z7)</f>
        <v>31</v>
      </c>
      <c r="AB7" s="1206"/>
      <c r="AC7" s="1206"/>
      <c r="AD7" s="1206"/>
      <c r="AE7" s="1234"/>
      <c r="AF7" s="235"/>
      <c r="AH7" s="277" t="s">
        <v>415</v>
      </c>
    </row>
    <row r="8" spans="1:34" s="19" customFormat="1" ht="39" customHeight="1">
      <c r="A8" s="229"/>
      <c r="B8" s="229"/>
      <c r="C8" s="229"/>
      <c r="D8" s="229"/>
      <c r="E8" s="229"/>
      <c r="F8" s="229"/>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35"/>
      <c r="AH8" s="259"/>
    </row>
    <row r="9" spans="1:34" s="19" customFormat="1" ht="42" customHeight="1" thickBot="1">
      <c r="A9" s="268" t="s">
        <v>401</v>
      </c>
      <c r="B9" s="268"/>
      <c r="C9" s="268"/>
      <c r="D9" s="268"/>
      <c r="E9" s="268"/>
      <c r="F9" s="268"/>
      <c r="G9" s="268"/>
      <c r="H9" s="268"/>
      <c r="I9" s="268"/>
      <c r="J9" s="268"/>
      <c r="K9" s="268"/>
      <c r="L9" s="268"/>
      <c r="M9" s="268"/>
      <c r="N9" s="268"/>
      <c r="O9" s="268"/>
      <c r="P9" s="268"/>
      <c r="Q9" s="268"/>
      <c r="R9" s="268"/>
      <c r="S9" s="268"/>
      <c r="T9" s="268"/>
      <c r="U9" s="268"/>
      <c r="V9" s="268"/>
      <c r="W9" s="268"/>
      <c r="X9" s="268"/>
      <c r="Y9" s="268"/>
      <c r="Z9" s="268"/>
      <c r="AA9" s="268"/>
      <c r="AB9" s="268"/>
      <c r="AC9" s="268"/>
      <c r="AD9" s="268"/>
      <c r="AE9" s="300" t="s">
        <v>419</v>
      </c>
      <c r="AF9" s="235"/>
      <c r="AH9" s="259"/>
    </row>
    <row r="10" spans="1:40" s="19" customFormat="1" ht="42.75" customHeight="1" thickBot="1">
      <c r="A10" s="1226" t="s">
        <v>526</v>
      </c>
      <c r="B10" s="1227"/>
      <c r="C10" s="231"/>
      <c r="D10" s="231"/>
      <c r="E10" s="985" t="s">
        <v>274</v>
      </c>
      <c r="F10" s="986"/>
      <c r="G10" s="1091" t="s">
        <v>651</v>
      </c>
      <c r="H10" s="1092"/>
      <c r="I10" s="1092"/>
      <c r="J10" s="1092"/>
      <c r="K10" s="1093"/>
      <c r="L10" s="990" t="s">
        <v>39</v>
      </c>
      <c r="M10" s="991"/>
      <c r="N10" s="991"/>
      <c r="O10" s="991"/>
      <c r="P10" s="992"/>
      <c r="Q10" s="993" t="s">
        <v>598</v>
      </c>
      <c r="R10" s="994"/>
      <c r="S10" s="994"/>
      <c r="T10" s="994"/>
      <c r="U10" s="995"/>
      <c r="V10" s="993" t="s">
        <v>645</v>
      </c>
      <c r="W10" s="994"/>
      <c r="X10" s="994"/>
      <c r="Y10" s="994"/>
      <c r="Z10" s="995"/>
      <c r="AA10" s="1128" t="s">
        <v>393</v>
      </c>
      <c r="AB10" s="994"/>
      <c r="AC10" s="994"/>
      <c r="AD10" s="994"/>
      <c r="AE10" s="996"/>
      <c r="AF10" s="235"/>
      <c r="AH10" s="259"/>
      <c r="AN10" s="488"/>
    </row>
    <row r="11" spans="1:34" s="19" customFormat="1" ht="42" customHeight="1">
      <c r="A11" s="1213" t="s">
        <v>397</v>
      </c>
      <c r="B11" s="1214"/>
      <c r="C11" s="1214"/>
      <c r="D11" s="1214"/>
      <c r="E11" s="1214"/>
      <c r="F11" s="1215"/>
      <c r="G11" s="1210">
        <v>96</v>
      </c>
      <c r="H11" s="1211"/>
      <c r="I11" s="1211"/>
      <c r="J11" s="1211"/>
      <c r="K11" s="1212"/>
      <c r="L11" s="1220">
        <v>2</v>
      </c>
      <c r="M11" s="1211"/>
      <c r="N11" s="1211"/>
      <c r="O11" s="1211"/>
      <c r="P11" s="1212"/>
      <c r="Q11" s="1242">
        <v>7</v>
      </c>
      <c r="R11" s="1242"/>
      <c r="S11" s="1242"/>
      <c r="T11" s="1242"/>
      <c r="U11" s="1243"/>
      <c r="V11" s="1242">
        <v>2</v>
      </c>
      <c r="W11" s="1242"/>
      <c r="X11" s="1242"/>
      <c r="Y11" s="1242"/>
      <c r="Z11" s="1243"/>
      <c r="AA11" s="1273">
        <f>SUM(G11:Z11)</f>
        <v>107</v>
      </c>
      <c r="AB11" s="1242"/>
      <c r="AC11" s="1242"/>
      <c r="AD11" s="1242"/>
      <c r="AE11" s="1274"/>
      <c r="AF11" s="235"/>
      <c r="AH11" s="259" t="s">
        <v>394</v>
      </c>
    </row>
    <row r="12" spans="1:34" s="19" customFormat="1" ht="42" customHeight="1" thickBot="1">
      <c r="A12" s="983" t="s">
        <v>402</v>
      </c>
      <c r="B12" s="962"/>
      <c r="C12" s="962"/>
      <c r="D12" s="962"/>
      <c r="E12" s="962"/>
      <c r="F12" s="1198"/>
      <c r="G12" s="1205">
        <v>25</v>
      </c>
      <c r="H12" s="1206"/>
      <c r="I12" s="1206"/>
      <c r="J12" s="1206"/>
      <c r="K12" s="1206"/>
      <c r="L12" s="1228">
        <v>2</v>
      </c>
      <c r="M12" s="1240"/>
      <c r="N12" s="1240"/>
      <c r="O12" s="1240"/>
      <c r="P12" s="1270"/>
      <c r="Q12" s="1206">
        <v>4</v>
      </c>
      <c r="R12" s="1206"/>
      <c r="S12" s="1206"/>
      <c r="T12" s="1206"/>
      <c r="U12" s="1228"/>
      <c r="V12" s="1206">
        <v>2</v>
      </c>
      <c r="W12" s="1206"/>
      <c r="X12" s="1206"/>
      <c r="Y12" s="1206"/>
      <c r="Z12" s="1265"/>
      <c r="AA12" s="1239">
        <f>SUM(G12:Z12)</f>
        <v>33</v>
      </c>
      <c r="AB12" s="1240"/>
      <c r="AC12" s="1240"/>
      <c r="AD12" s="1240"/>
      <c r="AE12" s="1241"/>
      <c r="AF12" s="235"/>
      <c r="AH12" s="259" t="s">
        <v>394</v>
      </c>
    </row>
    <row r="13" spans="1:37" s="19" customFormat="1" ht="28.5" customHeight="1">
      <c r="A13" s="229"/>
      <c r="B13" s="229"/>
      <c r="C13" s="229"/>
      <c r="D13" s="229"/>
      <c r="E13" s="229"/>
      <c r="F13" s="229"/>
      <c r="G13" s="1271" t="s">
        <v>403</v>
      </c>
      <c r="H13" s="1271"/>
      <c r="I13" s="1271"/>
      <c r="J13" s="1271"/>
      <c r="K13" s="1271"/>
      <c r="L13" s="1271"/>
      <c r="M13" s="1271"/>
      <c r="N13" s="1271"/>
      <c r="O13" s="1271"/>
      <c r="P13" s="1271"/>
      <c r="Q13" s="1271"/>
      <c r="R13" s="1271"/>
      <c r="S13" s="1271"/>
      <c r="T13" s="1271"/>
      <c r="U13" s="1271"/>
      <c r="V13" s="1271"/>
      <c r="W13" s="1271"/>
      <c r="X13" s="1271"/>
      <c r="Y13" s="1271"/>
      <c r="Z13" s="1271"/>
      <c r="AA13" s="1271"/>
      <c r="AB13" s="1271"/>
      <c r="AC13" s="1271"/>
      <c r="AD13" s="1271"/>
      <c r="AE13" s="1271"/>
      <c r="AF13" s="235"/>
      <c r="AH13" s="259"/>
      <c r="AK13" s="468"/>
    </row>
    <row r="14" spans="1:34" s="19" customFormat="1" ht="28.5" customHeight="1">
      <c r="A14" s="229"/>
      <c r="B14" s="229"/>
      <c r="C14" s="229"/>
      <c r="D14" s="229"/>
      <c r="E14" s="229"/>
      <c r="F14" s="229"/>
      <c r="G14" s="1247" t="s">
        <v>524</v>
      </c>
      <c r="H14" s="1247"/>
      <c r="I14" s="1247"/>
      <c r="J14" s="1247"/>
      <c r="K14" s="1247"/>
      <c r="L14" s="1247"/>
      <c r="M14" s="1247"/>
      <c r="N14" s="1247"/>
      <c r="O14" s="1247"/>
      <c r="P14" s="1247"/>
      <c r="Q14" s="1247"/>
      <c r="R14" s="1247"/>
      <c r="S14" s="1247"/>
      <c r="T14" s="1247"/>
      <c r="U14" s="1247"/>
      <c r="V14" s="1247"/>
      <c r="W14" s="1247"/>
      <c r="X14" s="1247"/>
      <c r="Y14" s="1247"/>
      <c r="Z14" s="1247"/>
      <c r="AA14" s="1247"/>
      <c r="AB14" s="1247"/>
      <c r="AC14" s="1247"/>
      <c r="AD14" s="1247"/>
      <c r="AE14" s="1247"/>
      <c r="AF14" s="235"/>
      <c r="AH14" s="259"/>
    </row>
    <row r="15" spans="1:32" s="12" customFormat="1" ht="13.5" customHeight="1">
      <c r="A15" s="229"/>
      <c r="B15" s="229"/>
      <c r="C15" s="232"/>
      <c r="D15" s="232"/>
      <c r="E15" s="232"/>
      <c r="F15" s="232"/>
      <c r="G15" s="220"/>
      <c r="H15" s="220"/>
      <c r="I15" s="220"/>
      <c r="J15" s="220"/>
      <c r="K15" s="220"/>
      <c r="L15" s="221"/>
      <c r="M15" s="221"/>
      <c r="N15" s="221"/>
      <c r="O15" s="221"/>
      <c r="P15" s="221"/>
      <c r="Q15" s="221"/>
      <c r="R15" s="221"/>
      <c r="S15" s="221"/>
      <c r="T15" s="221"/>
      <c r="U15" s="221"/>
      <c r="V15" s="221"/>
      <c r="W15" s="221"/>
      <c r="X15" s="221"/>
      <c r="Y15" s="221"/>
      <c r="Z15" s="221"/>
      <c r="AA15" s="222"/>
      <c r="AB15" s="222"/>
      <c r="AC15" s="222"/>
      <c r="AD15" s="222"/>
      <c r="AE15" s="222"/>
      <c r="AF15" s="238"/>
    </row>
    <row r="16" spans="1:40" ht="45" customHeight="1" thickBot="1">
      <c r="A16" s="268" t="s">
        <v>452</v>
      </c>
      <c r="B16" s="268"/>
      <c r="C16" s="268"/>
      <c r="D16" s="268"/>
      <c r="E16" s="268"/>
      <c r="F16" s="268"/>
      <c r="G16" s="268"/>
      <c r="H16" s="268"/>
      <c r="I16" s="268"/>
      <c r="J16" s="268"/>
      <c r="K16" s="268"/>
      <c r="L16" s="268"/>
      <c r="M16" s="268"/>
      <c r="N16" s="268"/>
      <c r="O16" s="268"/>
      <c r="P16" s="268"/>
      <c r="Q16" s="268"/>
      <c r="R16" s="268"/>
      <c r="S16" s="268"/>
      <c r="T16" s="268"/>
      <c r="U16" s="268"/>
      <c r="V16" s="268"/>
      <c r="W16" s="268"/>
      <c r="X16" s="268"/>
      <c r="Y16" s="268"/>
      <c r="Z16" s="268"/>
      <c r="AA16" s="268"/>
      <c r="AB16" s="268"/>
      <c r="AC16" s="268"/>
      <c r="AD16" s="268"/>
      <c r="AE16" s="300" t="s">
        <v>544</v>
      </c>
      <c r="AF16" s="239"/>
      <c r="AG16" s="223"/>
      <c r="AH16" s="223"/>
      <c r="AI16" s="223"/>
      <c r="AJ16" s="223"/>
      <c r="AK16" s="223"/>
      <c r="AL16" s="223"/>
      <c r="AM16" s="223"/>
      <c r="AN16" s="223"/>
    </row>
    <row r="17" spans="1:32" ht="42.75" customHeight="1" thickBot="1">
      <c r="A17" s="1224" t="s">
        <v>293</v>
      </c>
      <c r="B17" s="1225"/>
      <c r="C17" s="1196" t="s">
        <v>525</v>
      </c>
      <c r="D17" s="1197"/>
      <c r="E17" s="1194" t="s">
        <v>274</v>
      </c>
      <c r="F17" s="1195"/>
      <c r="G17" s="1091" t="s">
        <v>651</v>
      </c>
      <c r="H17" s="1268"/>
      <c r="I17" s="1268"/>
      <c r="J17" s="1268"/>
      <c r="K17" s="1269"/>
      <c r="L17" s="990" t="s">
        <v>39</v>
      </c>
      <c r="M17" s="991"/>
      <c r="N17" s="991"/>
      <c r="O17" s="991"/>
      <c r="P17" s="992"/>
      <c r="Q17" s="990" t="s">
        <v>598</v>
      </c>
      <c r="R17" s="991"/>
      <c r="S17" s="991"/>
      <c r="T17" s="991"/>
      <c r="U17" s="992"/>
      <c r="V17" s="993" t="s">
        <v>499</v>
      </c>
      <c r="W17" s="994"/>
      <c r="X17" s="994"/>
      <c r="Y17" s="994"/>
      <c r="Z17" s="1121"/>
      <c r="AA17" s="1267" t="s">
        <v>393</v>
      </c>
      <c r="AB17" s="994"/>
      <c r="AC17" s="994"/>
      <c r="AD17" s="994"/>
      <c r="AE17" s="996"/>
      <c r="AF17" s="218"/>
    </row>
    <row r="18" spans="1:32" ht="39.75" customHeight="1">
      <c r="A18" s="1229" t="s">
        <v>368</v>
      </c>
      <c r="B18" s="1230"/>
      <c r="C18" s="1238" t="s">
        <v>314</v>
      </c>
      <c r="D18" s="1214"/>
      <c r="E18" s="1214"/>
      <c r="F18" s="1215"/>
      <c r="G18" s="1235">
        <v>8581</v>
      </c>
      <c r="H18" s="1236"/>
      <c r="I18" s="1236"/>
      <c r="J18" s="1236"/>
      <c r="K18" s="1237"/>
      <c r="L18" s="1235">
        <v>985</v>
      </c>
      <c r="M18" s="1236"/>
      <c r="N18" s="1236"/>
      <c r="O18" s="1236"/>
      <c r="P18" s="1237"/>
      <c r="Q18" s="1235">
        <v>1189</v>
      </c>
      <c r="R18" s="1236"/>
      <c r="S18" s="1236"/>
      <c r="T18" s="1236"/>
      <c r="U18" s="1237"/>
      <c r="V18" s="1199">
        <v>1332</v>
      </c>
      <c r="W18" s="1199"/>
      <c r="X18" s="1199"/>
      <c r="Y18" s="1199"/>
      <c r="Z18" s="1200"/>
      <c r="AA18" s="1237">
        <f>SUM(G18:Z18)</f>
        <v>12087</v>
      </c>
      <c r="AB18" s="1199"/>
      <c r="AC18" s="1199"/>
      <c r="AD18" s="1199"/>
      <c r="AE18" s="1266"/>
      <c r="AF18" s="218"/>
    </row>
    <row r="19" spans="1:32" ht="39.75" customHeight="1">
      <c r="A19" s="1231"/>
      <c r="B19" s="1232"/>
      <c r="C19" s="1221" t="s">
        <v>12</v>
      </c>
      <c r="D19" s="1222"/>
      <c r="E19" s="1222"/>
      <c r="F19" s="1223"/>
      <c r="G19" s="1184">
        <v>5059</v>
      </c>
      <c r="H19" s="1185"/>
      <c r="I19" s="1185"/>
      <c r="J19" s="1185"/>
      <c r="K19" s="1186"/>
      <c r="L19" s="1184">
        <v>367</v>
      </c>
      <c r="M19" s="1185"/>
      <c r="N19" s="1185"/>
      <c r="O19" s="1185"/>
      <c r="P19" s="1186"/>
      <c r="Q19" s="1184">
        <v>380</v>
      </c>
      <c r="R19" s="1185"/>
      <c r="S19" s="1185"/>
      <c r="T19" s="1185"/>
      <c r="U19" s="1186"/>
      <c r="V19" s="1192">
        <v>328</v>
      </c>
      <c r="W19" s="1192"/>
      <c r="X19" s="1192"/>
      <c r="Y19" s="1192"/>
      <c r="Z19" s="1201"/>
      <c r="AA19" s="1186">
        <f aca="true" t="shared" si="0" ref="AA19:AA28">SUM(G19:Z19)</f>
        <v>6134</v>
      </c>
      <c r="AB19" s="1192"/>
      <c r="AC19" s="1192"/>
      <c r="AD19" s="1192"/>
      <c r="AE19" s="1193"/>
      <c r="AF19" s="218"/>
    </row>
    <row r="20" spans="1:32" ht="39.75" customHeight="1">
      <c r="A20" s="1231"/>
      <c r="B20" s="1232"/>
      <c r="C20" s="1221" t="s">
        <v>9</v>
      </c>
      <c r="D20" s="1222"/>
      <c r="E20" s="1222"/>
      <c r="F20" s="1223"/>
      <c r="G20" s="1184">
        <v>62</v>
      </c>
      <c r="H20" s="1185"/>
      <c r="I20" s="1185"/>
      <c r="J20" s="1185"/>
      <c r="K20" s="1186"/>
      <c r="L20" s="1184">
        <v>1</v>
      </c>
      <c r="M20" s="1185"/>
      <c r="N20" s="1185"/>
      <c r="O20" s="1185"/>
      <c r="P20" s="1186"/>
      <c r="Q20" s="1184">
        <v>0</v>
      </c>
      <c r="R20" s="1185"/>
      <c r="S20" s="1185"/>
      <c r="T20" s="1185"/>
      <c r="U20" s="1186"/>
      <c r="V20" s="1192">
        <v>2</v>
      </c>
      <c r="W20" s="1192"/>
      <c r="X20" s="1192"/>
      <c r="Y20" s="1192"/>
      <c r="Z20" s="1201"/>
      <c r="AA20" s="1186">
        <f t="shared" si="0"/>
        <v>65</v>
      </c>
      <c r="AB20" s="1192"/>
      <c r="AC20" s="1192"/>
      <c r="AD20" s="1192"/>
      <c r="AE20" s="1193"/>
      <c r="AF20" s="218"/>
    </row>
    <row r="21" spans="1:32" ht="39.75" customHeight="1">
      <c r="A21" s="1231"/>
      <c r="B21" s="1232"/>
      <c r="C21" s="1221" t="s">
        <v>10</v>
      </c>
      <c r="D21" s="1222"/>
      <c r="E21" s="1222"/>
      <c r="F21" s="1223"/>
      <c r="G21" s="1184">
        <v>0</v>
      </c>
      <c r="H21" s="1185"/>
      <c r="I21" s="1185"/>
      <c r="J21" s="1185"/>
      <c r="K21" s="1186"/>
      <c r="L21" s="1184">
        <v>0</v>
      </c>
      <c r="M21" s="1185"/>
      <c r="N21" s="1185"/>
      <c r="O21" s="1185"/>
      <c r="P21" s="1186"/>
      <c r="Q21" s="1184">
        <v>0</v>
      </c>
      <c r="R21" s="1185"/>
      <c r="S21" s="1185"/>
      <c r="T21" s="1185"/>
      <c r="U21" s="1186"/>
      <c r="V21" s="1184">
        <v>0</v>
      </c>
      <c r="W21" s="1185"/>
      <c r="X21" s="1185"/>
      <c r="Y21" s="1185"/>
      <c r="Z21" s="1191"/>
      <c r="AA21" s="1186">
        <f t="shared" si="0"/>
        <v>0</v>
      </c>
      <c r="AB21" s="1192"/>
      <c r="AC21" s="1192"/>
      <c r="AD21" s="1192"/>
      <c r="AE21" s="1193"/>
      <c r="AF21" s="218"/>
    </row>
    <row r="22" spans="1:32" ht="39.75" customHeight="1">
      <c r="A22" s="1231"/>
      <c r="B22" s="1232"/>
      <c r="C22" s="1221" t="s">
        <v>297</v>
      </c>
      <c r="D22" s="1222"/>
      <c r="E22" s="1222"/>
      <c r="F22" s="1223"/>
      <c r="G22" s="1184">
        <v>0</v>
      </c>
      <c r="H22" s="1185"/>
      <c r="I22" s="1185"/>
      <c r="J22" s="1185"/>
      <c r="K22" s="1186"/>
      <c r="L22" s="1184">
        <v>0</v>
      </c>
      <c r="M22" s="1185"/>
      <c r="N22" s="1185"/>
      <c r="O22" s="1185"/>
      <c r="P22" s="1186"/>
      <c r="Q22" s="1184">
        <v>0</v>
      </c>
      <c r="R22" s="1185"/>
      <c r="S22" s="1185"/>
      <c r="T22" s="1185"/>
      <c r="U22" s="1186"/>
      <c r="V22" s="1184">
        <v>0</v>
      </c>
      <c r="W22" s="1185"/>
      <c r="X22" s="1185"/>
      <c r="Y22" s="1185"/>
      <c r="Z22" s="1191"/>
      <c r="AA22" s="1186">
        <f t="shared" si="0"/>
        <v>0</v>
      </c>
      <c r="AB22" s="1192"/>
      <c r="AC22" s="1192"/>
      <c r="AD22" s="1192"/>
      <c r="AE22" s="1193"/>
      <c r="AF22" s="218"/>
    </row>
    <row r="23" spans="1:32" ht="39.75" customHeight="1">
      <c r="A23" s="1260" t="s">
        <v>356</v>
      </c>
      <c r="B23" s="1261"/>
      <c r="C23" s="1221" t="s">
        <v>314</v>
      </c>
      <c r="D23" s="1222"/>
      <c r="E23" s="1222"/>
      <c r="F23" s="1223"/>
      <c r="G23" s="1184">
        <v>35</v>
      </c>
      <c r="H23" s="1185"/>
      <c r="I23" s="1185"/>
      <c r="J23" s="1185"/>
      <c r="K23" s="1186"/>
      <c r="L23" s="1184">
        <v>2</v>
      </c>
      <c r="M23" s="1185"/>
      <c r="N23" s="1185"/>
      <c r="O23" s="1185"/>
      <c r="P23" s="1186"/>
      <c r="Q23" s="1184">
        <v>6</v>
      </c>
      <c r="R23" s="1185"/>
      <c r="S23" s="1185"/>
      <c r="T23" s="1185"/>
      <c r="U23" s="1186"/>
      <c r="V23" s="1192">
        <v>6</v>
      </c>
      <c r="W23" s="1192"/>
      <c r="X23" s="1192"/>
      <c r="Y23" s="1192"/>
      <c r="Z23" s="1201"/>
      <c r="AA23" s="1186">
        <f t="shared" si="0"/>
        <v>49</v>
      </c>
      <c r="AB23" s="1192"/>
      <c r="AC23" s="1192"/>
      <c r="AD23" s="1192"/>
      <c r="AE23" s="1193"/>
      <c r="AF23" s="218"/>
    </row>
    <row r="24" spans="1:32" ht="39.75" customHeight="1">
      <c r="A24" s="1231"/>
      <c r="B24" s="1232"/>
      <c r="C24" s="1221" t="s">
        <v>12</v>
      </c>
      <c r="D24" s="1222"/>
      <c r="E24" s="1222"/>
      <c r="F24" s="1223"/>
      <c r="G24" s="1184">
        <v>19</v>
      </c>
      <c r="H24" s="1185"/>
      <c r="I24" s="1185"/>
      <c r="J24" s="1185"/>
      <c r="K24" s="1186"/>
      <c r="L24" s="1184">
        <v>2</v>
      </c>
      <c r="M24" s="1185"/>
      <c r="N24" s="1185"/>
      <c r="O24" s="1185"/>
      <c r="P24" s="1186"/>
      <c r="Q24" s="1184">
        <v>0</v>
      </c>
      <c r="R24" s="1185"/>
      <c r="S24" s="1185"/>
      <c r="T24" s="1185"/>
      <c r="U24" s="1186"/>
      <c r="V24" s="1192">
        <v>1</v>
      </c>
      <c r="W24" s="1192"/>
      <c r="X24" s="1192"/>
      <c r="Y24" s="1192"/>
      <c r="Z24" s="1201"/>
      <c r="AA24" s="1186">
        <f t="shared" si="0"/>
        <v>22</v>
      </c>
      <c r="AB24" s="1192"/>
      <c r="AC24" s="1192"/>
      <c r="AD24" s="1192"/>
      <c r="AE24" s="1193"/>
      <c r="AF24" s="218"/>
    </row>
    <row r="25" spans="1:32" ht="39.75" customHeight="1">
      <c r="A25" s="1231"/>
      <c r="B25" s="1232"/>
      <c r="C25" s="1221" t="s">
        <v>9</v>
      </c>
      <c r="D25" s="1222"/>
      <c r="E25" s="1222"/>
      <c r="F25" s="1223"/>
      <c r="G25" s="1184">
        <v>246</v>
      </c>
      <c r="H25" s="1185"/>
      <c r="I25" s="1185"/>
      <c r="J25" s="1185"/>
      <c r="K25" s="1186"/>
      <c r="L25" s="1184">
        <v>0</v>
      </c>
      <c r="M25" s="1185"/>
      <c r="N25" s="1185"/>
      <c r="O25" s="1185"/>
      <c r="P25" s="1186"/>
      <c r="Q25" s="1184">
        <v>0</v>
      </c>
      <c r="R25" s="1185"/>
      <c r="S25" s="1185"/>
      <c r="T25" s="1185"/>
      <c r="U25" s="1186"/>
      <c r="V25" s="1192">
        <v>0</v>
      </c>
      <c r="W25" s="1192"/>
      <c r="X25" s="1192"/>
      <c r="Y25" s="1192"/>
      <c r="Z25" s="1201"/>
      <c r="AA25" s="1189">
        <f t="shared" si="0"/>
        <v>246</v>
      </c>
      <c r="AB25" s="1185"/>
      <c r="AC25" s="1185"/>
      <c r="AD25" s="1185"/>
      <c r="AE25" s="1190"/>
      <c r="AF25" s="218"/>
    </row>
    <row r="26" spans="1:32" ht="39.75" customHeight="1">
      <c r="A26" s="1231"/>
      <c r="B26" s="1232"/>
      <c r="C26" s="1221" t="s">
        <v>10</v>
      </c>
      <c r="D26" s="1222"/>
      <c r="E26" s="1222"/>
      <c r="F26" s="1223"/>
      <c r="G26" s="1184">
        <v>0</v>
      </c>
      <c r="H26" s="1185"/>
      <c r="I26" s="1185"/>
      <c r="J26" s="1185"/>
      <c r="K26" s="1186"/>
      <c r="L26" s="1184">
        <v>0</v>
      </c>
      <c r="M26" s="1185"/>
      <c r="N26" s="1185"/>
      <c r="O26" s="1185"/>
      <c r="P26" s="1186"/>
      <c r="Q26" s="1184">
        <v>0</v>
      </c>
      <c r="R26" s="1185"/>
      <c r="S26" s="1185"/>
      <c r="T26" s="1185"/>
      <c r="U26" s="1186"/>
      <c r="V26" s="1192">
        <v>0</v>
      </c>
      <c r="W26" s="1192"/>
      <c r="X26" s="1192"/>
      <c r="Y26" s="1192"/>
      <c r="Z26" s="1201"/>
      <c r="AA26" s="1186">
        <f t="shared" si="0"/>
        <v>0</v>
      </c>
      <c r="AB26" s="1192"/>
      <c r="AC26" s="1192"/>
      <c r="AD26" s="1192"/>
      <c r="AE26" s="1193"/>
      <c r="AF26" s="218"/>
    </row>
    <row r="27" spans="1:32" ht="39.75" customHeight="1" thickBot="1">
      <c r="A27" s="1262"/>
      <c r="B27" s="1263"/>
      <c r="C27" s="1198" t="s">
        <v>297</v>
      </c>
      <c r="D27" s="1203"/>
      <c r="E27" s="1203"/>
      <c r="F27" s="1204"/>
      <c r="G27" s="1255">
        <v>0</v>
      </c>
      <c r="H27" s="1256"/>
      <c r="I27" s="1256"/>
      <c r="J27" s="1256"/>
      <c r="K27" s="1257"/>
      <c r="L27" s="1255">
        <v>0</v>
      </c>
      <c r="M27" s="1256"/>
      <c r="N27" s="1256"/>
      <c r="O27" s="1256"/>
      <c r="P27" s="1257"/>
      <c r="Q27" s="1255">
        <v>0</v>
      </c>
      <c r="R27" s="1256"/>
      <c r="S27" s="1256"/>
      <c r="T27" s="1256"/>
      <c r="U27" s="1257"/>
      <c r="V27" s="1245">
        <v>0</v>
      </c>
      <c r="W27" s="1245"/>
      <c r="X27" s="1245"/>
      <c r="Y27" s="1245"/>
      <c r="Z27" s="1246"/>
      <c r="AA27" s="1258">
        <f t="shared" si="0"/>
        <v>0</v>
      </c>
      <c r="AB27" s="1245"/>
      <c r="AC27" s="1245"/>
      <c r="AD27" s="1245"/>
      <c r="AE27" s="1259"/>
      <c r="AF27" s="218"/>
    </row>
    <row r="28" spans="1:32" ht="39.75" customHeight="1" thickBot="1">
      <c r="A28" s="1151" t="s">
        <v>271</v>
      </c>
      <c r="B28" s="1152"/>
      <c r="C28" s="1152"/>
      <c r="D28" s="1152"/>
      <c r="E28" s="1152"/>
      <c r="F28" s="1264"/>
      <c r="G28" s="1254">
        <f>SUM(G18:G27)</f>
        <v>14002</v>
      </c>
      <c r="H28" s="1249"/>
      <c r="I28" s="1249"/>
      <c r="J28" s="1249"/>
      <c r="K28" s="1251"/>
      <c r="L28" s="1248">
        <f>SUM(L18:L27)</f>
        <v>1357</v>
      </c>
      <c r="M28" s="1249"/>
      <c r="N28" s="1249"/>
      <c r="O28" s="1249"/>
      <c r="P28" s="1251"/>
      <c r="Q28" s="1248">
        <f>SUM(Q18:Q27)</f>
        <v>1575</v>
      </c>
      <c r="R28" s="1249"/>
      <c r="S28" s="1249"/>
      <c r="T28" s="1249"/>
      <c r="U28" s="1251"/>
      <c r="V28" s="1248">
        <f>SUM(V18:V27)</f>
        <v>1669</v>
      </c>
      <c r="W28" s="1249"/>
      <c r="X28" s="1249"/>
      <c r="Y28" s="1249"/>
      <c r="Z28" s="1250"/>
      <c r="AA28" s="1251">
        <f t="shared" si="0"/>
        <v>18603</v>
      </c>
      <c r="AB28" s="1252"/>
      <c r="AC28" s="1252"/>
      <c r="AD28" s="1252"/>
      <c r="AE28" s="1253"/>
      <c r="AF28" s="218"/>
    </row>
    <row r="29" spans="1:32" ht="29.25" customHeight="1">
      <c r="A29" s="236" t="s">
        <v>518</v>
      </c>
      <c r="B29" s="218"/>
      <c r="C29" s="218"/>
      <c r="D29" s="218"/>
      <c r="E29" s="218"/>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8"/>
    </row>
    <row r="30" spans="1:18" ht="38.25" customHeight="1">
      <c r="A30" s="266"/>
      <c r="B30" s="266"/>
      <c r="C30" s="266"/>
      <c r="D30" s="266"/>
      <c r="E30" s="266"/>
      <c r="F30" s="266"/>
      <c r="G30" s="266"/>
      <c r="H30" s="266"/>
      <c r="I30" s="266"/>
      <c r="J30" s="266"/>
      <c r="K30" s="266"/>
      <c r="L30" s="266"/>
      <c r="M30" s="266"/>
      <c r="N30" s="266"/>
      <c r="O30" s="266"/>
      <c r="P30" s="266"/>
      <c r="Q30" s="266"/>
      <c r="R30" s="266"/>
    </row>
    <row r="31" spans="1:34" ht="41.25" customHeight="1" thickBot="1">
      <c r="A31" s="268" t="s">
        <v>453</v>
      </c>
      <c r="B31" s="268"/>
      <c r="C31" s="268"/>
      <c r="D31" s="268"/>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300" t="s">
        <v>419</v>
      </c>
      <c r="AF31" s="226"/>
      <c r="AG31" s="226"/>
      <c r="AH31" s="226"/>
    </row>
    <row r="32" spans="1:39" ht="42.75" customHeight="1" thickBot="1">
      <c r="A32" s="1216" t="s">
        <v>527</v>
      </c>
      <c r="B32" s="1197"/>
      <c r="C32" s="257"/>
      <c r="D32" s="257"/>
      <c r="E32" s="985" t="s">
        <v>274</v>
      </c>
      <c r="F32" s="986"/>
      <c r="G32" s="1217" t="s">
        <v>652</v>
      </c>
      <c r="H32" s="1218"/>
      <c r="I32" s="1218"/>
      <c r="J32" s="1218"/>
      <c r="K32" s="1219"/>
      <c r="L32" s="1136" t="s">
        <v>39</v>
      </c>
      <c r="M32" s="1137"/>
      <c r="N32" s="1137"/>
      <c r="O32" s="1137"/>
      <c r="P32" s="1138"/>
      <c r="Q32" s="1136" t="s">
        <v>598</v>
      </c>
      <c r="R32" s="1137"/>
      <c r="S32" s="1137"/>
      <c r="T32" s="1137"/>
      <c r="U32" s="1138"/>
      <c r="V32" s="1136" t="s">
        <v>645</v>
      </c>
      <c r="W32" s="1137"/>
      <c r="X32" s="1137"/>
      <c r="Y32" s="1137"/>
      <c r="Z32" s="1156"/>
      <c r="AA32" s="1161" t="s">
        <v>522</v>
      </c>
      <c r="AB32" s="1137"/>
      <c r="AC32" s="1137"/>
      <c r="AD32" s="1137"/>
      <c r="AE32" s="1162"/>
      <c r="AI32" s="260"/>
      <c r="AJ32" s="261"/>
      <c r="AK32" s="261"/>
      <c r="AL32" s="261"/>
      <c r="AM32" s="261"/>
    </row>
    <row r="33" spans="1:39" ht="41.25" customHeight="1">
      <c r="A33" s="1187" t="s">
        <v>384</v>
      </c>
      <c r="B33" s="1011"/>
      <c r="C33" s="1011"/>
      <c r="D33" s="1011"/>
      <c r="E33" s="1011"/>
      <c r="F33" s="1012"/>
      <c r="G33" s="1188">
        <v>90</v>
      </c>
      <c r="H33" s="1140"/>
      <c r="I33" s="1140"/>
      <c r="J33" s="1140"/>
      <c r="K33" s="1141"/>
      <c r="L33" s="1139">
        <v>10</v>
      </c>
      <c r="M33" s="1140"/>
      <c r="N33" s="1140"/>
      <c r="O33" s="1140"/>
      <c r="P33" s="1141"/>
      <c r="Q33" s="1139">
        <v>50</v>
      </c>
      <c r="R33" s="1140"/>
      <c r="S33" s="1140"/>
      <c r="T33" s="1140"/>
      <c r="U33" s="1141"/>
      <c r="V33" s="1139">
        <v>42</v>
      </c>
      <c r="W33" s="1140"/>
      <c r="X33" s="1140"/>
      <c r="Y33" s="1140"/>
      <c r="Z33" s="1157"/>
      <c r="AA33" s="1163">
        <f>SUM(G33:Z33)</f>
        <v>192</v>
      </c>
      <c r="AB33" s="1164"/>
      <c r="AC33" s="1164"/>
      <c r="AD33" s="1164"/>
      <c r="AE33" s="1165"/>
      <c r="AI33" s="262"/>
      <c r="AJ33" s="262"/>
      <c r="AK33" s="262"/>
      <c r="AL33" s="263"/>
      <c r="AM33" s="263"/>
    </row>
    <row r="34" spans="1:39" ht="41.25" customHeight="1">
      <c r="A34" s="1180" t="s">
        <v>385</v>
      </c>
      <c r="B34" s="1181"/>
      <c r="C34" s="1176" t="s">
        <v>386</v>
      </c>
      <c r="D34" s="1177"/>
      <c r="E34" s="1177"/>
      <c r="F34" s="1178"/>
      <c r="G34" s="1179">
        <v>5</v>
      </c>
      <c r="H34" s="1143"/>
      <c r="I34" s="1143"/>
      <c r="J34" s="1143"/>
      <c r="K34" s="1144"/>
      <c r="L34" s="1142">
        <v>0</v>
      </c>
      <c r="M34" s="1143"/>
      <c r="N34" s="1143"/>
      <c r="O34" s="1143"/>
      <c r="P34" s="1144"/>
      <c r="Q34" s="1142">
        <v>0</v>
      </c>
      <c r="R34" s="1143"/>
      <c r="S34" s="1143"/>
      <c r="T34" s="1143"/>
      <c r="U34" s="1144"/>
      <c r="V34" s="1142">
        <v>0</v>
      </c>
      <c r="W34" s="1143"/>
      <c r="X34" s="1143"/>
      <c r="Y34" s="1143"/>
      <c r="Z34" s="1158"/>
      <c r="AA34" s="1166">
        <f>SUM(G34:Z34)</f>
        <v>5</v>
      </c>
      <c r="AB34" s="1167"/>
      <c r="AC34" s="1167"/>
      <c r="AD34" s="1167"/>
      <c r="AE34" s="1168"/>
      <c r="AI34" s="262"/>
      <c r="AJ34" s="262"/>
      <c r="AK34" s="262"/>
      <c r="AL34" s="263"/>
      <c r="AM34" s="263"/>
    </row>
    <row r="35" spans="1:39" ht="41.25" customHeight="1">
      <c r="A35" s="1182"/>
      <c r="B35" s="1183"/>
      <c r="C35" s="1176" t="s">
        <v>387</v>
      </c>
      <c r="D35" s="1177"/>
      <c r="E35" s="1177"/>
      <c r="F35" s="1178"/>
      <c r="G35" s="1179">
        <v>130</v>
      </c>
      <c r="H35" s="1143"/>
      <c r="I35" s="1143"/>
      <c r="J35" s="1143"/>
      <c r="K35" s="1144"/>
      <c r="L35" s="1142">
        <v>0</v>
      </c>
      <c r="M35" s="1143"/>
      <c r="N35" s="1143"/>
      <c r="O35" s="1143"/>
      <c r="P35" s="1144"/>
      <c r="Q35" s="1142">
        <v>1</v>
      </c>
      <c r="R35" s="1143"/>
      <c r="S35" s="1143"/>
      <c r="T35" s="1143"/>
      <c r="U35" s="1144"/>
      <c r="V35" s="1142">
        <v>1</v>
      </c>
      <c r="W35" s="1143"/>
      <c r="X35" s="1143"/>
      <c r="Y35" s="1143"/>
      <c r="Z35" s="1158"/>
      <c r="AA35" s="1166">
        <f>SUM(G35:Z35)</f>
        <v>132</v>
      </c>
      <c r="AB35" s="1167"/>
      <c r="AC35" s="1167"/>
      <c r="AD35" s="1167"/>
      <c r="AE35" s="1168"/>
      <c r="AI35" s="262"/>
      <c r="AJ35" s="262"/>
      <c r="AK35" s="262"/>
      <c r="AL35" s="263"/>
      <c r="AM35" s="263"/>
    </row>
    <row r="36" spans="1:39" ht="41.25" customHeight="1" thickBot="1">
      <c r="A36" s="1154" t="s">
        <v>388</v>
      </c>
      <c r="B36" s="1155"/>
      <c r="C36" s="1155"/>
      <c r="D36" s="1155"/>
      <c r="E36" s="1155"/>
      <c r="F36" s="1155"/>
      <c r="G36" s="1175">
        <v>0</v>
      </c>
      <c r="H36" s="1146"/>
      <c r="I36" s="1146"/>
      <c r="J36" s="1146"/>
      <c r="K36" s="1147"/>
      <c r="L36" s="1145">
        <v>0</v>
      </c>
      <c r="M36" s="1146"/>
      <c r="N36" s="1146"/>
      <c r="O36" s="1146"/>
      <c r="P36" s="1147"/>
      <c r="Q36" s="1145">
        <v>0</v>
      </c>
      <c r="R36" s="1146"/>
      <c r="S36" s="1146"/>
      <c r="T36" s="1146"/>
      <c r="U36" s="1147"/>
      <c r="V36" s="1145">
        <v>0</v>
      </c>
      <c r="W36" s="1146"/>
      <c r="X36" s="1146"/>
      <c r="Y36" s="1146"/>
      <c r="Z36" s="1159"/>
      <c r="AA36" s="1169">
        <f>SUM(G36:Z36)</f>
        <v>0</v>
      </c>
      <c r="AB36" s="1170"/>
      <c r="AC36" s="1170"/>
      <c r="AD36" s="1170"/>
      <c r="AE36" s="1171"/>
      <c r="AH36" t="s">
        <v>513</v>
      </c>
      <c r="AI36" s="262" t="s">
        <v>513</v>
      </c>
      <c r="AJ36" s="262"/>
      <c r="AK36" s="262"/>
      <c r="AL36" s="263"/>
      <c r="AM36" s="263"/>
    </row>
    <row r="37" spans="1:39" ht="41.25" customHeight="1" thickBot="1">
      <c r="A37" s="1151" t="s">
        <v>271</v>
      </c>
      <c r="B37" s="1152"/>
      <c r="C37" s="1152"/>
      <c r="D37" s="1152"/>
      <c r="E37" s="1152"/>
      <c r="F37" s="1152"/>
      <c r="G37" s="1153">
        <f>SUM(G33:K36)</f>
        <v>225</v>
      </c>
      <c r="H37" s="1149"/>
      <c r="I37" s="1149"/>
      <c r="J37" s="1149"/>
      <c r="K37" s="1150"/>
      <c r="L37" s="1148">
        <f>SUM(L33:M36)</f>
        <v>10</v>
      </c>
      <c r="M37" s="1149"/>
      <c r="N37" s="1149"/>
      <c r="O37" s="1149"/>
      <c r="P37" s="1150"/>
      <c r="Q37" s="1148">
        <f>SUM(Q33:R36)</f>
        <v>51</v>
      </c>
      <c r="R37" s="1149"/>
      <c r="S37" s="1149"/>
      <c r="T37" s="1149"/>
      <c r="U37" s="1150"/>
      <c r="V37" s="1148">
        <f>SUM(V33:W36)</f>
        <v>43</v>
      </c>
      <c r="W37" s="1149"/>
      <c r="X37" s="1149"/>
      <c r="Y37" s="1149"/>
      <c r="Z37" s="1160"/>
      <c r="AA37" s="1172">
        <f>SUM(G37:Z37)</f>
        <v>329</v>
      </c>
      <c r="AB37" s="1173"/>
      <c r="AC37" s="1173"/>
      <c r="AD37" s="1173"/>
      <c r="AE37" s="1174"/>
      <c r="AI37" s="262"/>
      <c r="AJ37" s="262"/>
      <c r="AK37" s="262"/>
      <c r="AL37" s="263"/>
      <c r="AM37" s="263"/>
    </row>
    <row r="38" spans="1:31" ht="22.5" customHeight="1">
      <c r="A38" s="1135" t="s">
        <v>528</v>
      </c>
      <c r="B38" s="1135"/>
      <c r="C38" s="1135"/>
      <c r="D38" s="1135"/>
      <c r="E38" s="1135"/>
      <c r="F38" s="1135"/>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3"/>
      <c r="AE38" s="263"/>
    </row>
    <row r="39" spans="1:31" ht="39.75" customHeight="1">
      <c r="A39" s="262"/>
      <c r="B39" s="262"/>
      <c r="C39" s="262"/>
      <c r="D39" s="262"/>
      <c r="E39" s="262"/>
      <c r="F39" s="262"/>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row>
    <row r="40" ht="21.75" customHeight="1">
      <c r="AE40" s="258"/>
    </row>
    <row r="41" ht="39.75" customHeight="1"/>
    <row r="42" ht="39.75" customHeight="1"/>
    <row r="43" ht="39.75" customHeight="1"/>
    <row r="44" ht="39.75" customHeight="1"/>
    <row r="45" ht="39.75" customHeight="1"/>
    <row r="46" ht="39.75" customHeight="1"/>
    <row r="47" ht="39.75" customHeight="1"/>
    <row r="48" ht="39.75" customHeight="1"/>
    <row r="49" ht="39.75" customHeight="1"/>
    <row r="50" ht="39.75" customHeight="1"/>
    <row r="51" ht="39.75" customHeight="1"/>
    <row r="52" ht="39.75" customHeight="1"/>
    <row r="53" ht="39.75" customHeight="1"/>
  </sheetData>
  <sheetProtection/>
  <mergeCells count="164">
    <mergeCell ref="A1:S1"/>
    <mergeCell ref="L6:P6"/>
    <mergeCell ref="Q6:U6"/>
    <mergeCell ref="AA7:AE7"/>
    <mergeCell ref="Q7:U7"/>
    <mergeCell ref="V7:Z7"/>
    <mergeCell ref="E6:F6"/>
    <mergeCell ref="E2:F2"/>
    <mergeCell ref="G2:K2"/>
    <mergeCell ref="L2:P2"/>
    <mergeCell ref="Q10:U10"/>
    <mergeCell ref="AA6:AE6"/>
    <mergeCell ref="A7:F7"/>
    <mergeCell ref="G7:K7"/>
    <mergeCell ref="AA11:AE11"/>
    <mergeCell ref="L10:P10"/>
    <mergeCell ref="V11:Z11"/>
    <mergeCell ref="V6:Z6"/>
    <mergeCell ref="L7:P7"/>
    <mergeCell ref="AA10:AE10"/>
    <mergeCell ref="G10:K10"/>
    <mergeCell ref="G26:K26"/>
    <mergeCell ref="G12:K12"/>
    <mergeCell ref="L12:P12"/>
    <mergeCell ref="Q12:U12"/>
    <mergeCell ref="G13:AE13"/>
    <mergeCell ref="G21:K21"/>
    <mergeCell ref="G22:K22"/>
    <mergeCell ref="G24:K24"/>
    <mergeCell ref="L24:P24"/>
    <mergeCell ref="Q18:U18"/>
    <mergeCell ref="V12:Z12"/>
    <mergeCell ref="AA18:AE18"/>
    <mergeCell ref="G20:K20"/>
    <mergeCell ref="AA17:AE17"/>
    <mergeCell ref="Q19:U19"/>
    <mergeCell ref="V19:Z19"/>
    <mergeCell ref="AA19:AE19"/>
    <mergeCell ref="L18:P18"/>
    <mergeCell ref="G17:K17"/>
    <mergeCell ref="C21:F21"/>
    <mergeCell ref="C20:F20"/>
    <mergeCell ref="C22:F22"/>
    <mergeCell ref="AA27:AE27"/>
    <mergeCell ref="A23:B27"/>
    <mergeCell ref="A28:F28"/>
    <mergeCell ref="V26:Z26"/>
    <mergeCell ref="V24:Z24"/>
    <mergeCell ref="C24:F24"/>
    <mergeCell ref="Q24:U24"/>
    <mergeCell ref="C26:F26"/>
    <mergeCell ref="V28:Z28"/>
    <mergeCell ref="AA28:AE28"/>
    <mergeCell ref="G28:K28"/>
    <mergeCell ref="L28:P28"/>
    <mergeCell ref="Q28:U28"/>
    <mergeCell ref="AA26:AE26"/>
    <mergeCell ref="G27:K27"/>
    <mergeCell ref="L27:P27"/>
    <mergeCell ref="Q27:U27"/>
    <mergeCell ref="V27:Z27"/>
    <mergeCell ref="E10:F10"/>
    <mergeCell ref="AA24:AE24"/>
    <mergeCell ref="G25:K25"/>
    <mergeCell ref="L25:P25"/>
    <mergeCell ref="Q25:U25"/>
    <mergeCell ref="V25:Z25"/>
    <mergeCell ref="G14:AE14"/>
    <mergeCell ref="V22:Z22"/>
    <mergeCell ref="Q26:U26"/>
    <mergeCell ref="G6:K6"/>
    <mergeCell ref="AA3:AE3"/>
    <mergeCell ref="G18:K18"/>
    <mergeCell ref="C18:F18"/>
    <mergeCell ref="Q17:U17"/>
    <mergeCell ref="AA12:AE12"/>
    <mergeCell ref="V17:Z17"/>
    <mergeCell ref="Q11:U11"/>
    <mergeCell ref="V10:Z10"/>
    <mergeCell ref="A5:R5"/>
    <mergeCell ref="A17:B17"/>
    <mergeCell ref="L20:P20"/>
    <mergeCell ref="V2:Z2"/>
    <mergeCell ref="A10:B10"/>
    <mergeCell ref="A6:B6"/>
    <mergeCell ref="A2:B2"/>
    <mergeCell ref="V3:Z3"/>
    <mergeCell ref="A18:B22"/>
    <mergeCell ref="C19:F19"/>
    <mergeCell ref="Q2:U2"/>
    <mergeCell ref="A32:B32"/>
    <mergeCell ref="G32:K32"/>
    <mergeCell ref="L17:P17"/>
    <mergeCell ref="L11:P11"/>
    <mergeCell ref="L26:P26"/>
    <mergeCell ref="C23:F23"/>
    <mergeCell ref="C27:F27"/>
    <mergeCell ref="L19:P19"/>
    <mergeCell ref="E32:F32"/>
    <mergeCell ref="C25:F25"/>
    <mergeCell ref="A3:F3"/>
    <mergeCell ref="G3:K3"/>
    <mergeCell ref="AA2:AE2"/>
    <mergeCell ref="L3:P3"/>
    <mergeCell ref="Q3:U3"/>
    <mergeCell ref="Q20:U20"/>
    <mergeCell ref="V20:Z20"/>
    <mergeCell ref="AA20:AE20"/>
    <mergeCell ref="G11:K11"/>
    <mergeCell ref="A11:F11"/>
    <mergeCell ref="E17:F17"/>
    <mergeCell ref="C17:D17"/>
    <mergeCell ref="G19:K19"/>
    <mergeCell ref="A12:F12"/>
    <mergeCell ref="V18:Z18"/>
    <mergeCell ref="AA23:AE23"/>
    <mergeCell ref="G23:K23"/>
    <mergeCell ref="L23:P23"/>
    <mergeCell ref="Q23:U23"/>
    <mergeCell ref="V23:Z23"/>
    <mergeCell ref="Q21:U21"/>
    <mergeCell ref="L22:P22"/>
    <mergeCell ref="A33:F33"/>
    <mergeCell ref="G33:K33"/>
    <mergeCell ref="AA25:AE25"/>
    <mergeCell ref="L21:P21"/>
    <mergeCell ref="V21:Z21"/>
    <mergeCell ref="AA21:AE21"/>
    <mergeCell ref="AA22:AE22"/>
    <mergeCell ref="Q22:U22"/>
    <mergeCell ref="G36:K36"/>
    <mergeCell ref="C35:F35"/>
    <mergeCell ref="G34:K34"/>
    <mergeCell ref="G35:K35"/>
    <mergeCell ref="A34:B35"/>
    <mergeCell ref="C34:F34"/>
    <mergeCell ref="AA32:AE32"/>
    <mergeCell ref="AA33:AE33"/>
    <mergeCell ref="AA34:AE34"/>
    <mergeCell ref="AA35:AE35"/>
    <mergeCell ref="AA36:AE36"/>
    <mergeCell ref="AA37:AE37"/>
    <mergeCell ref="V32:Z32"/>
    <mergeCell ref="V33:Z33"/>
    <mergeCell ref="V34:Z34"/>
    <mergeCell ref="V35:Z35"/>
    <mergeCell ref="V36:Z36"/>
    <mergeCell ref="V37:Z37"/>
    <mergeCell ref="Q32:U32"/>
    <mergeCell ref="Q33:U33"/>
    <mergeCell ref="Q34:U34"/>
    <mergeCell ref="Q35:U35"/>
    <mergeCell ref="Q36:U36"/>
    <mergeCell ref="Q37:U37"/>
    <mergeCell ref="A38:F38"/>
    <mergeCell ref="L32:P32"/>
    <mergeCell ref="L33:P33"/>
    <mergeCell ref="L34:P34"/>
    <mergeCell ref="L35:P35"/>
    <mergeCell ref="L36:P36"/>
    <mergeCell ref="L37:P37"/>
    <mergeCell ref="A37:F37"/>
    <mergeCell ref="G37:K37"/>
    <mergeCell ref="A36:F36"/>
  </mergeCells>
  <printOptions horizontalCentered="1"/>
  <pageMargins left="0.7874015748031497" right="0.7874015748031497" top="0.984251968503937" bottom="0.984251968503937" header="0.5118110236220472" footer="0.31496062992125984"/>
  <pageSetup horizontalDpi="300" verticalDpi="300" orientation="portrait" paperSize="9" scale="51" r:id="rId2"/>
  <headerFooter alignWithMargins="0">
    <oddFooter>&amp;C&amp;16- 19 -</oddFooter>
  </headerFooter>
  <ignoredErrors>
    <ignoredError sqref="W2:Z2" numberStoredAsText="1"/>
  </ignoredErrors>
  <drawing r:id="rId1"/>
</worksheet>
</file>

<file path=xl/worksheets/sheet22.xml><?xml version="1.0" encoding="utf-8"?>
<worksheet xmlns="http://schemas.openxmlformats.org/spreadsheetml/2006/main" xmlns:r="http://schemas.openxmlformats.org/officeDocument/2006/relationships">
  <sheetPr>
    <tabColor theme="9" tint="0.5999900102615356"/>
  </sheetPr>
  <dimension ref="A1:AT33"/>
  <sheetViews>
    <sheetView view="pageBreakPreview" zoomScale="60" zoomScaleNormal="75" zoomScalePageLayoutView="0" workbookViewId="0" topLeftCell="A10">
      <selection activeCell="AD28" sqref="AD28"/>
    </sheetView>
  </sheetViews>
  <sheetFormatPr defaultColWidth="9.00390625" defaultRowHeight="13.5"/>
  <cols>
    <col min="1" max="2" width="5.125" style="0" customWidth="1"/>
    <col min="3" max="6" width="4.375" style="0" customWidth="1"/>
    <col min="7" max="7" width="4.125" style="0" customWidth="1"/>
    <col min="8" max="33" width="4.125" style="91" customWidth="1"/>
    <col min="34" max="34" width="3.625" style="0" customWidth="1"/>
    <col min="35" max="35" width="4.125" style="0" customWidth="1"/>
    <col min="36" max="36" width="3.625" style="0" customWidth="1"/>
    <col min="37" max="38" width="4.625" style="0" customWidth="1"/>
  </cols>
  <sheetData>
    <row r="1" spans="1:36" ht="38.25" customHeight="1" thickBot="1">
      <c r="A1" s="1062" t="s">
        <v>454</v>
      </c>
      <c r="B1" s="1062"/>
      <c r="C1" s="1062"/>
      <c r="D1" s="1062"/>
      <c r="E1" s="1062"/>
      <c r="F1" s="1062"/>
      <c r="G1" s="1062"/>
      <c r="H1" s="1062"/>
      <c r="I1" s="1062"/>
      <c r="J1" s="1062"/>
      <c r="K1" s="1062"/>
      <c r="L1" s="1062"/>
      <c r="M1" s="1062"/>
      <c r="N1" s="1062"/>
      <c r="O1" s="1062"/>
      <c r="P1" s="1062"/>
      <c r="Q1" s="1062"/>
      <c r="R1" s="1062"/>
      <c r="S1" s="1062"/>
      <c r="T1" s="1062"/>
      <c r="U1" s="1062"/>
      <c r="V1" s="1062"/>
      <c r="W1" s="1062"/>
      <c r="X1" s="1062"/>
      <c r="Y1" s="1062"/>
      <c r="Z1" s="1062"/>
      <c r="AJ1" s="300" t="s">
        <v>419</v>
      </c>
    </row>
    <row r="2" spans="1:36" ht="39.75" customHeight="1" thickBot="1">
      <c r="A2" s="1335" t="s">
        <v>526</v>
      </c>
      <c r="B2" s="1336"/>
      <c r="C2" s="1336"/>
      <c r="D2" s="1063" t="s">
        <v>274</v>
      </c>
      <c r="E2" s="1063"/>
      <c r="F2" s="1064"/>
      <c r="G2" s="1309" t="s">
        <v>551</v>
      </c>
      <c r="H2" s="1137"/>
      <c r="I2" s="1137"/>
      <c r="J2" s="1137"/>
      <c r="K2" s="1137"/>
      <c r="L2" s="1138"/>
      <c r="M2" s="1136" t="s">
        <v>38</v>
      </c>
      <c r="N2" s="1137"/>
      <c r="O2" s="1137"/>
      <c r="P2" s="1137"/>
      <c r="Q2" s="1137"/>
      <c r="R2" s="1138"/>
      <c r="S2" s="1136" t="s">
        <v>39</v>
      </c>
      <c r="T2" s="1137"/>
      <c r="U2" s="1137"/>
      <c r="V2" s="1137"/>
      <c r="W2" s="1137"/>
      <c r="X2" s="1138"/>
      <c r="Y2" s="1136" t="s">
        <v>598</v>
      </c>
      <c r="Z2" s="1137"/>
      <c r="AA2" s="1137"/>
      <c r="AB2" s="1137"/>
      <c r="AC2" s="1137"/>
      <c r="AD2" s="1138"/>
      <c r="AE2" s="1136" t="s">
        <v>499</v>
      </c>
      <c r="AF2" s="1137"/>
      <c r="AG2" s="1137"/>
      <c r="AH2" s="1137"/>
      <c r="AI2" s="1137"/>
      <c r="AJ2" s="1162"/>
    </row>
    <row r="3" spans="1:36" ht="39.75" customHeight="1">
      <c r="A3" s="1347" t="s">
        <v>311</v>
      </c>
      <c r="B3" s="1348"/>
      <c r="C3" s="1348"/>
      <c r="D3" s="1348"/>
      <c r="E3" s="1348"/>
      <c r="F3" s="1349"/>
      <c r="G3" s="1370">
        <v>40</v>
      </c>
      <c r="H3" s="1358"/>
      <c r="I3" s="1358"/>
      <c r="J3" s="1358"/>
      <c r="K3" s="1358"/>
      <c r="L3" s="1359"/>
      <c r="M3" s="1357">
        <v>40</v>
      </c>
      <c r="N3" s="1358"/>
      <c r="O3" s="1358"/>
      <c r="P3" s="1358"/>
      <c r="Q3" s="1358"/>
      <c r="R3" s="1359"/>
      <c r="S3" s="1357">
        <v>27</v>
      </c>
      <c r="T3" s="1358"/>
      <c r="U3" s="1358"/>
      <c r="V3" s="1358"/>
      <c r="W3" s="1358"/>
      <c r="X3" s="1359"/>
      <c r="Y3" s="1304">
        <v>33</v>
      </c>
      <c r="Z3" s="1305"/>
      <c r="AA3" s="1305"/>
      <c r="AB3" s="1305"/>
      <c r="AC3" s="1305"/>
      <c r="AD3" s="1303"/>
      <c r="AE3" s="1304">
        <v>34</v>
      </c>
      <c r="AF3" s="1305"/>
      <c r="AG3" s="1305"/>
      <c r="AH3" s="1305"/>
      <c r="AI3" s="1305"/>
      <c r="AJ3" s="1306"/>
    </row>
    <row r="4" spans="1:46" ht="39.75" customHeight="1">
      <c r="A4" s="1353" t="s">
        <v>485</v>
      </c>
      <c r="B4" s="1354"/>
      <c r="C4" s="1354"/>
      <c r="D4" s="1354"/>
      <c r="E4" s="1354"/>
      <c r="F4" s="1355"/>
      <c r="G4" s="1371">
        <v>0</v>
      </c>
      <c r="H4" s="1351"/>
      <c r="I4" s="1351"/>
      <c r="J4" s="1351"/>
      <c r="K4" s="1351"/>
      <c r="L4" s="1352"/>
      <c r="M4" s="1350">
        <v>2</v>
      </c>
      <c r="N4" s="1351"/>
      <c r="O4" s="1351"/>
      <c r="P4" s="1351"/>
      <c r="Q4" s="1351"/>
      <c r="R4" s="1352"/>
      <c r="S4" s="1350">
        <v>2</v>
      </c>
      <c r="T4" s="1351"/>
      <c r="U4" s="1351"/>
      <c r="V4" s="1351"/>
      <c r="W4" s="1351"/>
      <c r="X4" s="1352"/>
      <c r="Y4" s="1295">
        <v>0</v>
      </c>
      <c r="Z4" s="1288"/>
      <c r="AA4" s="1288"/>
      <c r="AB4" s="1288"/>
      <c r="AC4" s="1288"/>
      <c r="AD4" s="1294"/>
      <c r="AE4" s="1295">
        <v>0</v>
      </c>
      <c r="AF4" s="1288"/>
      <c r="AG4" s="1288"/>
      <c r="AH4" s="1288"/>
      <c r="AI4" s="1288"/>
      <c r="AJ4" s="1289"/>
      <c r="AN4" s="267"/>
      <c r="AO4" s="267"/>
      <c r="AP4" s="267"/>
      <c r="AQ4" s="267"/>
      <c r="AR4" s="267"/>
      <c r="AS4" s="267"/>
      <c r="AT4" s="267"/>
    </row>
    <row r="5" spans="1:36" ht="39.75" customHeight="1" thickBot="1">
      <c r="A5" s="1367" t="s">
        <v>484</v>
      </c>
      <c r="B5" s="1368"/>
      <c r="C5" s="1368"/>
      <c r="D5" s="1368"/>
      <c r="E5" s="1368"/>
      <c r="F5" s="1369"/>
      <c r="G5" s="1360">
        <v>0</v>
      </c>
      <c r="H5" s="1345"/>
      <c r="I5" s="1345"/>
      <c r="J5" s="1345"/>
      <c r="K5" s="1345"/>
      <c r="L5" s="1346"/>
      <c r="M5" s="1344">
        <v>0</v>
      </c>
      <c r="N5" s="1345"/>
      <c r="O5" s="1345"/>
      <c r="P5" s="1345"/>
      <c r="Q5" s="1345"/>
      <c r="R5" s="1346"/>
      <c r="S5" s="1344">
        <v>0</v>
      </c>
      <c r="T5" s="1345"/>
      <c r="U5" s="1345"/>
      <c r="V5" s="1345"/>
      <c r="W5" s="1345"/>
      <c r="X5" s="1346"/>
      <c r="Y5" s="1285">
        <v>0</v>
      </c>
      <c r="Z5" s="1286"/>
      <c r="AA5" s="1286"/>
      <c r="AB5" s="1286"/>
      <c r="AC5" s="1286"/>
      <c r="AD5" s="1284"/>
      <c r="AE5" s="1285">
        <v>0</v>
      </c>
      <c r="AF5" s="1286"/>
      <c r="AG5" s="1286"/>
      <c r="AH5" s="1286"/>
      <c r="AI5" s="1286"/>
      <c r="AJ5" s="1287"/>
    </row>
    <row r="6" spans="1:37" ht="38.25" customHeight="1">
      <c r="A6" s="218"/>
      <c r="B6" s="218"/>
      <c r="C6" s="218"/>
      <c r="D6" s="218"/>
      <c r="E6" s="218"/>
      <c r="F6" s="218"/>
      <c r="G6" s="218"/>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8"/>
      <c r="AI6" s="218"/>
      <c r="AJ6" s="218"/>
      <c r="AK6" s="218"/>
    </row>
    <row r="7" spans="1:37" ht="38.25" customHeight="1" thickBot="1">
      <c r="A7" s="1244" t="s">
        <v>455</v>
      </c>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216"/>
      <c r="AG7" s="216"/>
      <c r="AH7" s="218"/>
      <c r="AI7" s="218"/>
      <c r="AJ7" s="300" t="s">
        <v>419</v>
      </c>
      <c r="AK7" s="218"/>
    </row>
    <row r="8" spans="1:37" ht="39.75" customHeight="1" thickBot="1">
      <c r="A8" s="1226" t="s">
        <v>526</v>
      </c>
      <c r="B8" s="1340"/>
      <c r="C8" s="1340"/>
      <c r="D8" s="985" t="s">
        <v>274</v>
      </c>
      <c r="E8" s="985"/>
      <c r="F8" s="986"/>
      <c r="G8" s="1309" t="s">
        <v>551</v>
      </c>
      <c r="H8" s="1137"/>
      <c r="I8" s="1137"/>
      <c r="J8" s="1137"/>
      <c r="K8" s="1137"/>
      <c r="L8" s="1138"/>
      <c r="M8" s="1136" t="s">
        <v>38</v>
      </c>
      <c r="N8" s="1137"/>
      <c r="O8" s="1137"/>
      <c r="P8" s="1137"/>
      <c r="Q8" s="1137"/>
      <c r="R8" s="1138"/>
      <c r="S8" s="1136" t="s">
        <v>39</v>
      </c>
      <c r="T8" s="1137"/>
      <c r="U8" s="1137"/>
      <c r="V8" s="1137"/>
      <c r="W8" s="1137"/>
      <c r="X8" s="1138"/>
      <c r="Y8" s="1136" t="s">
        <v>598</v>
      </c>
      <c r="Z8" s="1137"/>
      <c r="AA8" s="1137"/>
      <c r="AB8" s="1137"/>
      <c r="AC8" s="1137"/>
      <c r="AD8" s="1138"/>
      <c r="AE8" s="1136" t="s">
        <v>499</v>
      </c>
      <c r="AF8" s="1137"/>
      <c r="AG8" s="1137"/>
      <c r="AH8" s="1137"/>
      <c r="AI8" s="1137"/>
      <c r="AJ8" s="1162"/>
      <c r="AK8" s="218"/>
    </row>
    <row r="9" spans="1:37" ht="39.75" customHeight="1">
      <c r="A9" s="1332" t="s">
        <v>312</v>
      </c>
      <c r="B9" s="1333"/>
      <c r="C9" s="1333"/>
      <c r="D9" s="1333"/>
      <c r="E9" s="1333"/>
      <c r="F9" s="1334"/>
      <c r="G9" s="1373">
        <v>2137</v>
      </c>
      <c r="H9" s="1338"/>
      <c r="I9" s="1338"/>
      <c r="J9" s="1338"/>
      <c r="K9" s="1338"/>
      <c r="L9" s="1339"/>
      <c r="M9" s="1337">
        <v>2284</v>
      </c>
      <c r="N9" s="1338"/>
      <c r="O9" s="1338"/>
      <c r="P9" s="1338"/>
      <c r="Q9" s="1338"/>
      <c r="R9" s="1339"/>
      <c r="S9" s="1337">
        <v>1949</v>
      </c>
      <c r="T9" s="1338"/>
      <c r="U9" s="1338"/>
      <c r="V9" s="1338"/>
      <c r="W9" s="1338"/>
      <c r="X9" s="1339"/>
      <c r="Y9" s="1337">
        <v>2017</v>
      </c>
      <c r="Z9" s="1338"/>
      <c r="AA9" s="1338"/>
      <c r="AB9" s="1338"/>
      <c r="AC9" s="1338"/>
      <c r="AD9" s="1339"/>
      <c r="AE9" s="1337">
        <v>1998</v>
      </c>
      <c r="AF9" s="1338"/>
      <c r="AG9" s="1338"/>
      <c r="AH9" s="1338"/>
      <c r="AI9" s="1338"/>
      <c r="AJ9" s="1366"/>
      <c r="AK9" s="218"/>
    </row>
    <row r="10" spans="1:37" ht="39.75" customHeight="1" thickBot="1">
      <c r="A10" s="1324" t="s">
        <v>313</v>
      </c>
      <c r="B10" s="1325"/>
      <c r="C10" s="1325"/>
      <c r="D10" s="1325"/>
      <c r="E10" s="1325"/>
      <c r="F10" s="1326"/>
      <c r="G10" s="1372">
        <v>142</v>
      </c>
      <c r="H10" s="1342"/>
      <c r="I10" s="1342"/>
      <c r="J10" s="1342"/>
      <c r="K10" s="1342"/>
      <c r="L10" s="1343"/>
      <c r="M10" s="1341">
        <v>147</v>
      </c>
      <c r="N10" s="1342"/>
      <c r="O10" s="1342"/>
      <c r="P10" s="1342"/>
      <c r="Q10" s="1342"/>
      <c r="R10" s="1343"/>
      <c r="S10" s="1341">
        <v>158</v>
      </c>
      <c r="T10" s="1342"/>
      <c r="U10" s="1342"/>
      <c r="V10" s="1342"/>
      <c r="W10" s="1342"/>
      <c r="X10" s="1343"/>
      <c r="Y10" s="1341">
        <v>135</v>
      </c>
      <c r="Z10" s="1342"/>
      <c r="AA10" s="1342"/>
      <c r="AB10" s="1342"/>
      <c r="AC10" s="1342"/>
      <c r="AD10" s="1343"/>
      <c r="AE10" s="1341">
        <v>129</v>
      </c>
      <c r="AF10" s="1342"/>
      <c r="AG10" s="1342"/>
      <c r="AH10" s="1342"/>
      <c r="AI10" s="1342"/>
      <c r="AJ10" s="1361"/>
      <c r="AK10" s="218"/>
    </row>
    <row r="11" spans="1:37" ht="39.75" customHeight="1" thickBot="1">
      <c r="A11" s="1362" t="s">
        <v>305</v>
      </c>
      <c r="B11" s="1363"/>
      <c r="C11" s="1363"/>
      <c r="D11" s="1363"/>
      <c r="E11" s="1363"/>
      <c r="F11" s="1364"/>
      <c r="G11" s="1327">
        <f>SUM(G9:H10)</f>
        <v>2279</v>
      </c>
      <c r="H11" s="1328"/>
      <c r="I11" s="1328"/>
      <c r="J11" s="1328"/>
      <c r="K11" s="1328"/>
      <c r="L11" s="1329"/>
      <c r="M11" s="1330">
        <f>SUM(M9:N10)</f>
        <v>2431</v>
      </c>
      <c r="N11" s="1328"/>
      <c r="O11" s="1328"/>
      <c r="P11" s="1328"/>
      <c r="Q11" s="1328"/>
      <c r="R11" s="1329"/>
      <c r="S11" s="1330">
        <f>SUM(S9:T10)</f>
        <v>2107</v>
      </c>
      <c r="T11" s="1328"/>
      <c r="U11" s="1328"/>
      <c r="V11" s="1328"/>
      <c r="W11" s="1328"/>
      <c r="X11" s="1329"/>
      <c r="Y11" s="1330">
        <f>SUM(Y9:Z10)</f>
        <v>2152</v>
      </c>
      <c r="Z11" s="1328"/>
      <c r="AA11" s="1328"/>
      <c r="AB11" s="1328"/>
      <c r="AC11" s="1328"/>
      <c r="AD11" s="1329"/>
      <c r="AE11" s="1330">
        <f>SUM(AE9:AF10)</f>
        <v>2127</v>
      </c>
      <c r="AF11" s="1328"/>
      <c r="AG11" s="1328"/>
      <c r="AH11" s="1328"/>
      <c r="AI11" s="1328"/>
      <c r="AJ11" s="1356"/>
      <c r="AK11" s="218"/>
    </row>
    <row r="12" spans="1:37" ht="38.25" customHeight="1">
      <c r="A12" s="240"/>
      <c r="B12" s="240"/>
      <c r="C12" s="241"/>
      <c r="D12" s="241"/>
      <c r="E12" s="241"/>
      <c r="F12" s="240"/>
      <c r="G12" s="242"/>
      <c r="H12" s="242"/>
      <c r="I12" s="242"/>
      <c r="J12" s="243"/>
      <c r="K12" s="243"/>
      <c r="L12" s="243"/>
      <c r="M12" s="242"/>
      <c r="N12" s="242"/>
      <c r="O12" s="242"/>
      <c r="P12" s="243"/>
      <c r="Q12" s="243"/>
      <c r="R12" s="243"/>
      <c r="S12" s="242"/>
      <c r="T12" s="242"/>
      <c r="U12" s="242"/>
      <c r="V12" s="243"/>
      <c r="W12" s="243"/>
      <c r="X12" s="243"/>
      <c r="Y12" s="216"/>
      <c r="Z12" s="242"/>
      <c r="AA12" s="242"/>
      <c r="AB12" s="1365" t="s">
        <v>374</v>
      </c>
      <c r="AC12" s="1365"/>
      <c r="AD12" s="1365"/>
      <c r="AE12" s="1365"/>
      <c r="AF12" s="1365"/>
      <c r="AG12" s="1365"/>
      <c r="AH12" s="1365"/>
      <c r="AI12" s="1365"/>
      <c r="AJ12" s="1365"/>
      <c r="AK12" s="218"/>
    </row>
    <row r="13" spans="1:37" ht="38.25" customHeight="1" thickBot="1">
      <c r="A13" s="1331" t="s">
        <v>529</v>
      </c>
      <c r="B13" s="1331"/>
      <c r="C13" s="1331"/>
      <c r="D13" s="1331"/>
      <c r="E13" s="1331"/>
      <c r="F13" s="1331"/>
      <c r="G13" s="1331"/>
      <c r="H13" s="1331"/>
      <c r="I13" s="1331"/>
      <c r="J13" s="1331"/>
      <c r="K13" s="1331"/>
      <c r="L13" s="1331"/>
      <c r="M13" s="1331"/>
      <c r="N13" s="1331"/>
      <c r="O13" s="1331"/>
      <c r="P13" s="1331"/>
      <c r="Q13" s="1331"/>
      <c r="R13" s="1331"/>
      <c r="S13" s="1331"/>
      <c r="T13" s="1331"/>
      <c r="U13" s="216"/>
      <c r="V13" s="216"/>
      <c r="W13" s="216"/>
      <c r="X13" s="300"/>
      <c r="Y13" s="216"/>
      <c r="Z13" s="216"/>
      <c r="AA13" s="216"/>
      <c r="AB13" s="216"/>
      <c r="AE13" s="216"/>
      <c r="AF13" s="216"/>
      <c r="AG13" s="216"/>
      <c r="AJ13" s="300" t="s">
        <v>419</v>
      </c>
      <c r="AK13" s="218"/>
    </row>
    <row r="14" spans="1:37" ht="39.75" customHeight="1" thickBot="1">
      <c r="A14" s="1226" t="s">
        <v>526</v>
      </c>
      <c r="B14" s="1227"/>
      <c r="C14" s="1227"/>
      <c r="D14" s="985" t="s">
        <v>274</v>
      </c>
      <c r="E14" s="985"/>
      <c r="F14" s="986"/>
      <c r="G14" s="1309" t="s">
        <v>551</v>
      </c>
      <c r="H14" s="1137"/>
      <c r="I14" s="1137"/>
      <c r="J14" s="1137"/>
      <c r="K14" s="1137"/>
      <c r="L14" s="1138"/>
      <c r="M14" s="1136" t="s">
        <v>38</v>
      </c>
      <c r="N14" s="1137"/>
      <c r="O14" s="1137"/>
      <c r="P14" s="1137"/>
      <c r="Q14" s="1137"/>
      <c r="R14" s="1138"/>
      <c r="S14" s="1136" t="s">
        <v>39</v>
      </c>
      <c r="T14" s="1137"/>
      <c r="U14" s="1137"/>
      <c r="V14" s="1137"/>
      <c r="W14" s="1137"/>
      <c r="X14" s="1138"/>
      <c r="Y14" s="1136" t="s">
        <v>598</v>
      </c>
      <c r="Z14" s="1137"/>
      <c r="AA14" s="1137"/>
      <c r="AB14" s="1137"/>
      <c r="AC14" s="1137"/>
      <c r="AD14" s="1138"/>
      <c r="AE14" s="1136" t="s">
        <v>499</v>
      </c>
      <c r="AF14" s="1137"/>
      <c r="AG14" s="1137"/>
      <c r="AH14" s="1137"/>
      <c r="AI14" s="1137"/>
      <c r="AJ14" s="1162"/>
      <c r="AK14" s="218"/>
    </row>
    <row r="15" spans="1:37" ht="39.75" customHeight="1">
      <c r="A15" s="1297" t="s">
        <v>530</v>
      </c>
      <c r="B15" s="1307" t="s">
        <v>537</v>
      </c>
      <c r="C15" s="1308"/>
      <c r="D15" s="1308"/>
      <c r="E15" s="1308"/>
      <c r="F15" s="1308"/>
      <c r="G15" s="1301">
        <v>2</v>
      </c>
      <c r="H15" s="1302"/>
      <c r="I15" s="1302"/>
      <c r="J15" s="1302"/>
      <c r="K15" s="1302"/>
      <c r="L15" s="1302"/>
      <c r="M15" s="1303">
        <v>3</v>
      </c>
      <c r="N15" s="1302"/>
      <c r="O15" s="1302"/>
      <c r="P15" s="1302"/>
      <c r="Q15" s="1302"/>
      <c r="R15" s="1302"/>
      <c r="S15" s="1304">
        <v>0</v>
      </c>
      <c r="T15" s="1305"/>
      <c r="U15" s="1305"/>
      <c r="V15" s="1305"/>
      <c r="W15" s="1305"/>
      <c r="X15" s="1303"/>
      <c r="Y15" s="1304">
        <v>2</v>
      </c>
      <c r="Z15" s="1305"/>
      <c r="AA15" s="1305"/>
      <c r="AB15" s="1305"/>
      <c r="AC15" s="1305"/>
      <c r="AD15" s="1303"/>
      <c r="AE15" s="1305">
        <v>4</v>
      </c>
      <c r="AF15" s="1305"/>
      <c r="AG15" s="1305"/>
      <c r="AH15" s="1305"/>
      <c r="AI15" s="1305"/>
      <c r="AJ15" s="1306"/>
      <c r="AK15" s="218"/>
    </row>
    <row r="16" spans="1:37" ht="39.75" customHeight="1">
      <c r="A16" s="1297"/>
      <c r="B16" s="1290" t="s">
        <v>531</v>
      </c>
      <c r="C16" s="1291"/>
      <c r="D16" s="1291"/>
      <c r="E16" s="1291"/>
      <c r="F16" s="1291"/>
      <c r="G16" s="1292">
        <v>0</v>
      </c>
      <c r="H16" s="1293"/>
      <c r="I16" s="1293"/>
      <c r="J16" s="1293"/>
      <c r="K16" s="1293"/>
      <c r="L16" s="1293"/>
      <c r="M16" s="1294">
        <v>0</v>
      </c>
      <c r="N16" s="1293"/>
      <c r="O16" s="1293"/>
      <c r="P16" s="1293"/>
      <c r="Q16" s="1293"/>
      <c r="R16" s="1293"/>
      <c r="S16" s="1295">
        <v>0</v>
      </c>
      <c r="T16" s="1288"/>
      <c r="U16" s="1288"/>
      <c r="V16" s="1288"/>
      <c r="W16" s="1288"/>
      <c r="X16" s="1294"/>
      <c r="Y16" s="1295">
        <v>0</v>
      </c>
      <c r="Z16" s="1288"/>
      <c r="AA16" s="1288"/>
      <c r="AB16" s="1288"/>
      <c r="AC16" s="1288"/>
      <c r="AD16" s="1294"/>
      <c r="AE16" s="1288">
        <v>0</v>
      </c>
      <c r="AF16" s="1288"/>
      <c r="AG16" s="1288"/>
      <c r="AH16" s="1288"/>
      <c r="AI16" s="1288"/>
      <c r="AJ16" s="1289"/>
      <c r="AK16" s="218"/>
    </row>
    <row r="17" spans="1:37" ht="39.75" customHeight="1" thickBot="1">
      <c r="A17" s="1298"/>
      <c r="B17" s="1280" t="s">
        <v>30</v>
      </c>
      <c r="C17" s="1281"/>
      <c r="D17" s="1281"/>
      <c r="E17" s="1281"/>
      <c r="F17" s="1281"/>
      <c r="G17" s="1282">
        <f>SUM(G15:L16)</f>
        <v>2</v>
      </c>
      <c r="H17" s="1283"/>
      <c r="I17" s="1283"/>
      <c r="J17" s="1283"/>
      <c r="K17" s="1283"/>
      <c r="L17" s="1283"/>
      <c r="M17" s="1284">
        <f>SUM(M15:R16)</f>
        <v>3</v>
      </c>
      <c r="N17" s="1283"/>
      <c r="O17" s="1283"/>
      <c r="P17" s="1283"/>
      <c r="Q17" s="1283"/>
      <c r="R17" s="1283"/>
      <c r="S17" s="1285">
        <f>SUM(S15:X16)</f>
        <v>0</v>
      </c>
      <c r="T17" s="1286"/>
      <c r="U17" s="1286"/>
      <c r="V17" s="1286"/>
      <c r="W17" s="1286"/>
      <c r="X17" s="1284"/>
      <c r="Y17" s="1285">
        <f>SUM(Y15:AD16)</f>
        <v>2</v>
      </c>
      <c r="Z17" s="1286"/>
      <c r="AA17" s="1286"/>
      <c r="AB17" s="1286"/>
      <c r="AC17" s="1286"/>
      <c r="AD17" s="1284"/>
      <c r="AE17" s="1285">
        <f>SUM(AE15:AJ16)</f>
        <v>4</v>
      </c>
      <c r="AF17" s="1286"/>
      <c r="AG17" s="1286"/>
      <c r="AH17" s="1286"/>
      <c r="AI17" s="1286"/>
      <c r="AJ17" s="1287"/>
      <c r="AK17" s="218"/>
    </row>
    <row r="18" spans="1:37" ht="39.75" customHeight="1">
      <c r="A18" s="1296" t="s">
        <v>532</v>
      </c>
      <c r="B18" s="1299" t="s">
        <v>244</v>
      </c>
      <c r="C18" s="1300"/>
      <c r="D18" s="1300"/>
      <c r="E18" s="1300"/>
      <c r="F18" s="1300"/>
      <c r="G18" s="1301">
        <v>204</v>
      </c>
      <c r="H18" s="1302"/>
      <c r="I18" s="1302"/>
      <c r="J18" s="1302"/>
      <c r="K18" s="1302"/>
      <c r="L18" s="1302"/>
      <c r="M18" s="1303">
        <v>182</v>
      </c>
      <c r="N18" s="1302"/>
      <c r="O18" s="1302"/>
      <c r="P18" s="1302"/>
      <c r="Q18" s="1302"/>
      <c r="R18" s="1302"/>
      <c r="S18" s="1304">
        <v>179</v>
      </c>
      <c r="T18" s="1305"/>
      <c r="U18" s="1305"/>
      <c r="V18" s="1305"/>
      <c r="W18" s="1305"/>
      <c r="X18" s="1303"/>
      <c r="Y18" s="1304">
        <v>101</v>
      </c>
      <c r="Z18" s="1305"/>
      <c r="AA18" s="1305"/>
      <c r="AB18" s="1305"/>
      <c r="AC18" s="1305"/>
      <c r="AD18" s="1303"/>
      <c r="AE18" s="1305">
        <v>112</v>
      </c>
      <c r="AF18" s="1305"/>
      <c r="AG18" s="1305"/>
      <c r="AH18" s="1305"/>
      <c r="AI18" s="1305"/>
      <c r="AJ18" s="1306"/>
      <c r="AK18" s="218"/>
    </row>
    <row r="19" spans="1:37" ht="39.75" customHeight="1">
      <c r="A19" s="1297"/>
      <c r="B19" s="1290" t="s">
        <v>533</v>
      </c>
      <c r="C19" s="1291"/>
      <c r="D19" s="1291"/>
      <c r="E19" s="1291"/>
      <c r="F19" s="1291"/>
      <c r="G19" s="1292">
        <v>14</v>
      </c>
      <c r="H19" s="1293"/>
      <c r="I19" s="1293"/>
      <c r="J19" s="1293"/>
      <c r="K19" s="1293"/>
      <c r="L19" s="1293"/>
      <c r="M19" s="1294">
        <v>22</v>
      </c>
      <c r="N19" s="1293"/>
      <c r="O19" s="1293"/>
      <c r="P19" s="1293"/>
      <c r="Q19" s="1293"/>
      <c r="R19" s="1293"/>
      <c r="S19" s="1295">
        <v>22</v>
      </c>
      <c r="T19" s="1288"/>
      <c r="U19" s="1288"/>
      <c r="V19" s="1288"/>
      <c r="W19" s="1288"/>
      <c r="X19" s="1294"/>
      <c r="Y19" s="1295">
        <v>15</v>
      </c>
      <c r="Z19" s="1288"/>
      <c r="AA19" s="1288"/>
      <c r="AB19" s="1288"/>
      <c r="AC19" s="1288"/>
      <c r="AD19" s="1294"/>
      <c r="AE19" s="1288">
        <v>23</v>
      </c>
      <c r="AF19" s="1288"/>
      <c r="AG19" s="1288"/>
      <c r="AH19" s="1288"/>
      <c r="AI19" s="1288"/>
      <c r="AJ19" s="1289"/>
      <c r="AK19" s="218"/>
    </row>
    <row r="20" spans="1:37" ht="39.75" customHeight="1">
      <c r="A20" s="1297"/>
      <c r="B20" s="1290" t="s">
        <v>534</v>
      </c>
      <c r="C20" s="1291"/>
      <c r="D20" s="1291"/>
      <c r="E20" s="1291"/>
      <c r="F20" s="1291"/>
      <c r="G20" s="1292">
        <v>0</v>
      </c>
      <c r="H20" s="1293"/>
      <c r="I20" s="1293"/>
      <c r="J20" s="1293"/>
      <c r="K20" s="1293"/>
      <c r="L20" s="1293"/>
      <c r="M20" s="1294">
        <v>0</v>
      </c>
      <c r="N20" s="1293"/>
      <c r="O20" s="1293"/>
      <c r="P20" s="1293"/>
      <c r="Q20" s="1293"/>
      <c r="R20" s="1293"/>
      <c r="S20" s="1295">
        <v>0</v>
      </c>
      <c r="T20" s="1288"/>
      <c r="U20" s="1288"/>
      <c r="V20" s="1288"/>
      <c r="W20" s="1288"/>
      <c r="X20" s="1294"/>
      <c r="Y20" s="1295">
        <v>0</v>
      </c>
      <c r="Z20" s="1288"/>
      <c r="AA20" s="1288"/>
      <c r="AB20" s="1288"/>
      <c r="AC20" s="1288"/>
      <c r="AD20" s="1294"/>
      <c r="AE20" s="1288">
        <v>0</v>
      </c>
      <c r="AF20" s="1288"/>
      <c r="AG20" s="1288"/>
      <c r="AH20" s="1288"/>
      <c r="AI20" s="1288"/>
      <c r="AJ20" s="1289"/>
      <c r="AK20" s="218"/>
    </row>
    <row r="21" spans="1:37" ht="39.75" customHeight="1">
      <c r="A21" s="1297"/>
      <c r="B21" s="1290" t="s">
        <v>531</v>
      </c>
      <c r="C21" s="1291"/>
      <c r="D21" s="1291"/>
      <c r="E21" s="1291"/>
      <c r="F21" s="1291"/>
      <c r="G21" s="1292">
        <v>7</v>
      </c>
      <c r="H21" s="1293"/>
      <c r="I21" s="1293"/>
      <c r="J21" s="1293"/>
      <c r="K21" s="1293"/>
      <c r="L21" s="1293"/>
      <c r="M21" s="1294">
        <v>5</v>
      </c>
      <c r="N21" s="1293"/>
      <c r="O21" s="1293"/>
      <c r="P21" s="1293"/>
      <c r="Q21" s="1293"/>
      <c r="R21" s="1293"/>
      <c r="S21" s="1295">
        <v>6</v>
      </c>
      <c r="T21" s="1288"/>
      <c r="U21" s="1288"/>
      <c r="V21" s="1288"/>
      <c r="W21" s="1288"/>
      <c r="X21" s="1294"/>
      <c r="Y21" s="1295">
        <v>1</v>
      </c>
      <c r="Z21" s="1288"/>
      <c r="AA21" s="1288"/>
      <c r="AB21" s="1288"/>
      <c r="AC21" s="1288"/>
      <c r="AD21" s="1294"/>
      <c r="AE21" s="1288">
        <v>0</v>
      </c>
      <c r="AF21" s="1288"/>
      <c r="AG21" s="1288"/>
      <c r="AH21" s="1288"/>
      <c r="AI21" s="1288"/>
      <c r="AJ21" s="1289"/>
      <c r="AK21" s="218"/>
    </row>
    <row r="22" spans="1:37" ht="39.75" customHeight="1" thickBot="1">
      <c r="A22" s="1298"/>
      <c r="B22" s="1280" t="s">
        <v>30</v>
      </c>
      <c r="C22" s="1281"/>
      <c r="D22" s="1281"/>
      <c r="E22" s="1281"/>
      <c r="F22" s="1281"/>
      <c r="G22" s="1282">
        <f>SUM(G18:L21)</f>
        <v>225</v>
      </c>
      <c r="H22" s="1283"/>
      <c r="I22" s="1283"/>
      <c r="J22" s="1283"/>
      <c r="K22" s="1283"/>
      <c r="L22" s="1283"/>
      <c r="M22" s="1284">
        <f>SUM(M18:R21)</f>
        <v>209</v>
      </c>
      <c r="N22" s="1283"/>
      <c r="O22" s="1283"/>
      <c r="P22" s="1283"/>
      <c r="Q22" s="1283"/>
      <c r="R22" s="1283"/>
      <c r="S22" s="1285">
        <f>SUM(S18:X21)</f>
        <v>207</v>
      </c>
      <c r="T22" s="1286"/>
      <c r="U22" s="1286"/>
      <c r="V22" s="1286"/>
      <c r="W22" s="1286"/>
      <c r="X22" s="1284"/>
      <c r="Y22" s="1285">
        <f>SUM(Y18:AD21)</f>
        <v>117</v>
      </c>
      <c r="Z22" s="1286"/>
      <c r="AA22" s="1286"/>
      <c r="AB22" s="1286"/>
      <c r="AC22" s="1286"/>
      <c r="AD22" s="1284"/>
      <c r="AE22" s="1285">
        <f>SUM(AE18:AJ21)</f>
        <v>135</v>
      </c>
      <c r="AF22" s="1286"/>
      <c r="AG22" s="1286"/>
      <c r="AH22" s="1286"/>
      <c r="AI22" s="1286"/>
      <c r="AJ22" s="1287"/>
      <c r="AK22" s="218"/>
    </row>
    <row r="23" spans="1:37" ht="39.75" customHeight="1" thickBot="1">
      <c r="A23" s="557"/>
      <c r="B23" s="476"/>
      <c r="C23" s="476"/>
      <c r="D23" s="476"/>
      <c r="E23" s="476"/>
      <c r="F23" s="476"/>
      <c r="G23" s="477"/>
      <c r="H23" s="477"/>
      <c r="I23" s="477"/>
      <c r="J23" s="477"/>
      <c r="K23" s="477"/>
      <c r="L23" s="477"/>
      <c r="M23" s="477"/>
      <c r="N23" s="477"/>
      <c r="O23" s="477"/>
      <c r="P23" s="477"/>
      <c r="Q23" s="477"/>
      <c r="R23" s="477"/>
      <c r="S23" s="477"/>
      <c r="T23" s="477"/>
      <c r="U23" s="477"/>
      <c r="V23" s="477"/>
      <c r="W23" s="477"/>
      <c r="X23" s="477"/>
      <c r="Y23" s="558"/>
      <c r="Z23" s="477"/>
      <c r="AA23" s="477"/>
      <c r="AB23" s="559"/>
      <c r="AC23" s="559" t="s">
        <v>575</v>
      </c>
      <c r="AD23" s="559"/>
      <c r="AE23" s="559"/>
      <c r="AF23" s="559"/>
      <c r="AG23" s="559"/>
      <c r="AH23" s="560"/>
      <c r="AI23" s="560"/>
      <c r="AJ23" s="561" t="s">
        <v>576</v>
      </c>
      <c r="AK23" s="218"/>
    </row>
    <row r="24" spans="1:37" ht="39.75" customHeight="1" thickBot="1">
      <c r="A24" s="1226" t="s">
        <v>526</v>
      </c>
      <c r="B24" s="1227"/>
      <c r="C24" s="1227"/>
      <c r="D24" s="985" t="s">
        <v>274</v>
      </c>
      <c r="E24" s="985"/>
      <c r="F24" s="986"/>
      <c r="G24" s="1320" t="s">
        <v>653</v>
      </c>
      <c r="H24" s="1321"/>
      <c r="I24" s="1321"/>
      <c r="J24" s="1321"/>
      <c r="K24" s="1321"/>
      <c r="L24" s="1322"/>
      <c r="M24" s="1275" t="s">
        <v>489</v>
      </c>
      <c r="N24" s="1276"/>
      <c r="O24" s="1276"/>
      <c r="P24" s="1276"/>
      <c r="Q24" s="1276"/>
      <c r="R24" s="1276"/>
      <c r="S24" s="991" t="s">
        <v>488</v>
      </c>
      <c r="T24" s="1323"/>
      <c r="U24" s="1323"/>
      <c r="V24" s="1323"/>
      <c r="W24" s="1323"/>
      <c r="X24" s="1323"/>
      <c r="Y24" s="1275" t="s">
        <v>499</v>
      </c>
      <c r="Z24" s="1276"/>
      <c r="AA24" s="1276"/>
      <c r="AB24" s="1276"/>
      <c r="AC24" s="1276"/>
      <c r="AD24" s="1276"/>
      <c r="AE24" s="1277" t="s">
        <v>393</v>
      </c>
      <c r="AF24" s="1278"/>
      <c r="AG24" s="1278"/>
      <c r="AH24" s="1278"/>
      <c r="AI24" s="1278"/>
      <c r="AJ24" s="1279"/>
      <c r="AK24" s="218"/>
    </row>
    <row r="25" spans="1:37" ht="39.75" customHeight="1">
      <c r="A25" s="1317" t="s">
        <v>535</v>
      </c>
      <c r="B25" s="1318"/>
      <c r="C25" s="1318"/>
      <c r="D25" s="1318"/>
      <c r="E25" s="1318"/>
      <c r="F25" s="1318"/>
      <c r="G25" s="1301">
        <v>13</v>
      </c>
      <c r="H25" s="1302"/>
      <c r="I25" s="1302"/>
      <c r="J25" s="1302"/>
      <c r="K25" s="1302"/>
      <c r="L25" s="1302"/>
      <c r="M25" s="1312">
        <v>6</v>
      </c>
      <c r="N25" s="1319"/>
      <c r="O25" s="1319"/>
      <c r="P25" s="1319"/>
      <c r="Q25" s="1319"/>
      <c r="R25" s="1319"/>
      <c r="S25" s="1310">
        <v>17</v>
      </c>
      <c r="T25" s="1311"/>
      <c r="U25" s="1311"/>
      <c r="V25" s="1311"/>
      <c r="W25" s="1311"/>
      <c r="X25" s="1312"/>
      <c r="Y25" s="1310">
        <v>33</v>
      </c>
      <c r="Z25" s="1311"/>
      <c r="AA25" s="1311"/>
      <c r="AB25" s="1311"/>
      <c r="AC25" s="1311"/>
      <c r="AD25" s="1312"/>
      <c r="AE25" s="1313">
        <f>SUM(G25:AD25)</f>
        <v>69</v>
      </c>
      <c r="AF25" s="1311"/>
      <c r="AG25" s="1311"/>
      <c r="AH25" s="1311"/>
      <c r="AI25" s="1311"/>
      <c r="AJ25" s="1314"/>
      <c r="AK25" s="218"/>
    </row>
    <row r="26" spans="1:37" ht="39.75" customHeight="1" thickBot="1">
      <c r="A26" s="1315" t="s">
        <v>536</v>
      </c>
      <c r="B26" s="1281"/>
      <c r="C26" s="1281"/>
      <c r="D26" s="1281"/>
      <c r="E26" s="1281"/>
      <c r="F26" s="1281"/>
      <c r="G26" s="1282">
        <v>0</v>
      </c>
      <c r="H26" s="1283"/>
      <c r="I26" s="1283"/>
      <c r="J26" s="1283"/>
      <c r="K26" s="1283"/>
      <c r="L26" s="1283"/>
      <c r="M26" s="1284">
        <v>0</v>
      </c>
      <c r="N26" s="1283"/>
      <c r="O26" s="1283"/>
      <c r="P26" s="1283"/>
      <c r="Q26" s="1283"/>
      <c r="R26" s="1283"/>
      <c r="S26" s="1285">
        <v>0</v>
      </c>
      <c r="T26" s="1286"/>
      <c r="U26" s="1286"/>
      <c r="V26" s="1286"/>
      <c r="W26" s="1286"/>
      <c r="X26" s="1284"/>
      <c r="Y26" s="1285">
        <v>0</v>
      </c>
      <c r="Z26" s="1286"/>
      <c r="AA26" s="1286"/>
      <c r="AB26" s="1286"/>
      <c r="AC26" s="1286"/>
      <c r="AD26" s="1286"/>
      <c r="AE26" s="1316">
        <f>SUM(G26:AD26)</f>
        <v>0</v>
      </c>
      <c r="AF26" s="1286"/>
      <c r="AG26" s="1286"/>
      <c r="AH26" s="1286"/>
      <c r="AI26" s="1286"/>
      <c r="AJ26" s="1287"/>
      <c r="AK26" s="218"/>
    </row>
    <row r="27" spans="1:37" ht="30" customHeight="1">
      <c r="A27" s="240"/>
      <c r="B27" s="240"/>
      <c r="C27" s="241"/>
      <c r="D27" s="241"/>
      <c r="E27" s="241"/>
      <c r="F27" s="240"/>
      <c r="G27" s="242"/>
      <c r="H27" s="242"/>
      <c r="I27" s="242"/>
      <c r="J27" s="243"/>
      <c r="K27" s="243"/>
      <c r="L27" s="243"/>
      <c r="M27" s="242"/>
      <c r="N27" s="242"/>
      <c r="O27" s="242"/>
      <c r="P27" s="243"/>
      <c r="Q27" s="243"/>
      <c r="R27" s="243"/>
      <c r="S27" s="242"/>
      <c r="T27" s="242"/>
      <c r="U27" s="242"/>
      <c r="V27" s="243"/>
      <c r="W27" s="243"/>
      <c r="X27" s="243"/>
      <c r="Y27" s="216"/>
      <c r="Z27" s="242"/>
      <c r="AA27" s="242"/>
      <c r="AB27" s="562"/>
      <c r="AC27" s="562"/>
      <c r="AD27" s="562"/>
      <c r="AE27" s="562"/>
      <c r="AF27" s="562"/>
      <c r="AG27" s="562"/>
      <c r="AH27" s="562"/>
      <c r="AI27" s="562"/>
      <c r="AJ27" s="562"/>
      <c r="AK27" s="218"/>
    </row>
    <row r="28" spans="2:37" ht="28.5" customHeight="1">
      <c r="B28" s="476"/>
      <c r="C28" s="476"/>
      <c r="D28" s="476"/>
      <c r="E28" s="476"/>
      <c r="F28" s="476"/>
      <c r="G28" s="477"/>
      <c r="H28" s="477"/>
      <c r="I28" s="477"/>
      <c r="J28" s="477"/>
      <c r="K28" s="477"/>
      <c r="L28" s="477"/>
      <c r="M28" s="477"/>
      <c r="N28" s="477"/>
      <c r="O28" s="477"/>
      <c r="P28" s="477"/>
      <c r="Q28" s="477"/>
      <c r="R28" s="477"/>
      <c r="T28" s="477"/>
      <c r="U28" s="477"/>
      <c r="V28" s="477"/>
      <c r="W28" s="477"/>
      <c r="X28" s="477"/>
      <c r="Z28" s="216"/>
      <c r="AA28" s="216"/>
      <c r="AB28" s="216"/>
      <c r="AC28" s="216"/>
      <c r="AD28" s="475"/>
      <c r="AE28" s="216"/>
      <c r="AF28" s="216"/>
      <c r="AG28" s="216"/>
      <c r="AH28" s="218"/>
      <c r="AI28" s="218"/>
      <c r="AJ28" s="300"/>
      <c r="AK28" s="218"/>
    </row>
    <row r="29" spans="2:37" ht="28.5" customHeight="1">
      <c r="B29" s="476"/>
      <c r="C29" s="476"/>
      <c r="D29" s="476"/>
      <c r="E29" s="476"/>
      <c r="F29" s="476"/>
      <c r="G29" s="477"/>
      <c r="H29" s="477"/>
      <c r="I29" s="477"/>
      <c r="J29" s="477"/>
      <c r="K29" s="477"/>
      <c r="L29" s="477"/>
      <c r="M29" s="477"/>
      <c r="N29" s="477"/>
      <c r="O29" s="477"/>
      <c r="P29" s="477"/>
      <c r="Q29" s="477"/>
      <c r="R29" s="477"/>
      <c r="T29" s="477"/>
      <c r="U29" s="477"/>
      <c r="V29" s="477"/>
      <c r="W29" s="477"/>
      <c r="X29" s="477"/>
      <c r="Z29" s="216"/>
      <c r="AA29" s="216"/>
      <c r="AB29" s="216"/>
      <c r="AC29" s="216"/>
      <c r="AD29" s="475"/>
      <c r="AE29" s="216"/>
      <c r="AF29" s="216"/>
      <c r="AG29" s="216"/>
      <c r="AH29" s="218"/>
      <c r="AI29" s="218"/>
      <c r="AJ29" s="300"/>
      <c r="AK29" s="218"/>
    </row>
    <row r="30" spans="2:37" ht="28.5" customHeight="1">
      <c r="B30" s="476"/>
      <c r="C30" s="476"/>
      <c r="D30" s="476"/>
      <c r="E30" s="476"/>
      <c r="F30" s="476"/>
      <c r="G30" s="477"/>
      <c r="H30" s="477"/>
      <c r="I30" s="477"/>
      <c r="J30" s="477"/>
      <c r="K30" s="477"/>
      <c r="L30" s="477"/>
      <c r="M30" s="477"/>
      <c r="N30" s="477"/>
      <c r="O30" s="477"/>
      <c r="P30" s="477"/>
      <c r="Q30" s="477"/>
      <c r="R30" s="477"/>
      <c r="T30" s="477"/>
      <c r="U30" s="477"/>
      <c r="V30" s="477"/>
      <c r="W30" s="477"/>
      <c r="X30" s="477"/>
      <c r="Z30" s="216"/>
      <c r="AA30" s="216"/>
      <c r="AB30" s="216"/>
      <c r="AC30" s="216"/>
      <c r="AD30" s="475"/>
      <c r="AE30" s="216"/>
      <c r="AF30" s="216"/>
      <c r="AG30" s="216"/>
      <c r="AH30" s="218"/>
      <c r="AI30" s="218"/>
      <c r="AJ30" s="300"/>
      <c r="AK30" s="218"/>
    </row>
    <row r="31" spans="2:37" ht="28.5" customHeight="1">
      <c r="B31" s="476"/>
      <c r="C31" s="476"/>
      <c r="D31" s="476"/>
      <c r="E31" s="476"/>
      <c r="F31" s="476"/>
      <c r="G31" s="477"/>
      <c r="H31" s="477"/>
      <c r="I31" s="477"/>
      <c r="J31" s="477"/>
      <c r="K31" s="477"/>
      <c r="L31" s="477"/>
      <c r="M31" s="477"/>
      <c r="N31" s="477"/>
      <c r="O31" s="477"/>
      <c r="P31" s="477"/>
      <c r="Q31" s="477"/>
      <c r="R31" s="477"/>
      <c r="T31" s="477"/>
      <c r="U31" s="477"/>
      <c r="V31" s="477"/>
      <c r="W31" s="477"/>
      <c r="X31" s="477"/>
      <c r="Z31" s="216"/>
      <c r="AA31" s="216"/>
      <c r="AB31" s="216"/>
      <c r="AC31" s="216"/>
      <c r="AD31" s="475"/>
      <c r="AE31" s="216"/>
      <c r="AF31" s="216"/>
      <c r="AG31" s="216"/>
      <c r="AH31" s="218"/>
      <c r="AI31" s="218"/>
      <c r="AJ31" s="300"/>
      <c r="AK31" s="218"/>
    </row>
    <row r="32" spans="2:37" ht="21">
      <c r="B32" s="476"/>
      <c r="C32" s="476"/>
      <c r="D32" s="476"/>
      <c r="E32" s="476"/>
      <c r="F32" s="476"/>
      <c r="G32" s="477"/>
      <c r="H32" s="477"/>
      <c r="I32" s="477"/>
      <c r="J32" s="477"/>
      <c r="K32" s="477"/>
      <c r="L32" s="477"/>
      <c r="M32" s="477"/>
      <c r="N32" s="477"/>
      <c r="O32" s="477"/>
      <c r="P32" s="477"/>
      <c r="Q32" s="477"/>
      <c r="R32" s="477"/>
      <c r="T32" s="477"/>
      <c r="U32" s="477"/>
      <c r="V32" s="477"/>
      <c r="W32" s="477"/>
      <c r="X32" s="477"/>
      <c r="Z32" s="216"/>
      <c r="AA32" s="216"/>
      <c r="AB32" s="216"/>
      <c r="AC32" s="216"/>
      <c r="AD32" s="475"/>
      <c r="AE32" s="216"/>
      <c r="AF32" s="216"/>
      <c r="AG32" s="216"/>
      <c r="AH32" s="218"/>
      <c r="AI32" s="218"/>
      <c r="AJ32" s="300"/>
      <c r="AK32" s="218"/>
    </row>
    <row r="33" spans="2:37" ht="21">
      <c r="B33" s="476"/>
      <c r="C33" s="476"/>
      <c r="D33" s="476"/>
      <c r="E33" s="476"/>
      <c r="F33" s="476"/>
      <c r="G33" s="477"/>
      <c r="H33" s="477"/>
      <c r="I33" s="477"/>
      <c r="J33" s="477"/>
      <c r="K33" s="477"/>
      <c r="L33" s="477"/>
      <c r="M33" s="477"/>
      <c r="N33" s="477"/>
      <c r="O33" s="477"/>
      <c r="P33" s="477"/>
      <c r="Q33" s="477"/>
      <c r="R33" s="477"/>
      <c r="T33" s="477"/>
      <c r="U33" s="477"/>
      <c r="V33" s="477"/>
      <c r="W33" s="477"/>
      <c r="X33" s="477"/>
      <c r="Z33" s="216"/>
      <c r="AA33" s="216"/>
      <c r="AB33" s="216"/>
      <c r="AC33" s="216"/>
      <c r="AD33" s="475"/>
      <c r="AE33" s="216"/>
      <c r="AF33" s="216"/>
      <c r="AG33" s="216"/>
      <c r="AH33" s="218"/>
      <c r="AI33" s="218"/>
      <c r="AJ33" s="300"/>
      <c r="AK33" s="218"/>
    </row>
  </sheetData>
  <sheetProtection/>
  <mergeCells count="130">
    <mergeCell ref="Y11:AD11"/>
    <mergeCell ref="A11:F11"/>
    <mergeCell ref="AB12:AJ12"/>
    <mergeCell ref="AE9:AJ9"/>
    <mergeCell ref="A5:F5"/>
    <mergeCell ref="G3:L3"/>
    <mergeCell ref="G4:L4"/>
    <mergeCell ref="G10:L10"/>
    <mergeCell ref="M10:R10"/>
    <mergeCell ref="G9:L9"/>
    <mergeCell ref="M9:R9"/>
    <mergeCell ref="Y10:AD10"/>
    <mergeCell ref="D2:F2"/>
    <mergeCell ref="M3:R3"/>
    <mergeCell ref="M4:R4"/>
    <mergeCell ref="M5:R5"/>
    <mergeCell ref="A7:AE7"/>
    <mergeCell ref="AE10:AJ10"/>
    <mergeCell ref="S2:X2"/>
    <mergeCell ref="Y4:AD4"/>
    <mergeCell ref="S4:X4"/>
    <mergeCell ref="A4:F4"/>
    <mergeCell ref="AE11:AJ11"/>
    <mergeCell ref="S3:X3"/>
    <mergeCell ref="AE5:AJ5"/>
    <mergeCell ref="S8:X8"/>
    <mergeCell ref="Y8:AD8"/>
    <mergeCell ref="G5:L5"/>
    <mergeCell ref="AE8:AJ8"/>
    <mergeCell ref="AE3:AJ3"/>
    <mergeCell ref="M11:R11"/>
    <mergeCell ref="S9:X9"/>
    <mergeCell ref="A1:Z1"/>
    <mergeCell ref="S10:X10"/>
    <mergeCell ref="Y2:AD2"/>
    <mergeCell ref="G2:L2"/>
    <mergeCell ref="M2:R2"/>
    <mergeCell ref="D8:F8"/>
    <mergeCell ref="S5:X5"/>
    <mergeCell ref="A3:F3"/>
    <mergeCell ref="AE2:AJ2"/>
    <mergeCell ref="AE4:AJ4"/>
    <mergeCell ref="A9:F9"/>
    <mergeCell ref="G8:L8"/>
    <mergeCell ref="A2:C2"/>
    <mergeCell ref="Y3:AD3"/>
    <mergeCell ref="Y9:AD9"/>
    <mergeCell ref="M8:R8"/>
    <mergeCell ref="Y5:AD5"/>
    <mergeCell ref="A8:C8"/>
    <mergeCell ref="M25:R25"/>
    <mergeCell ref="S25:X25"/>
    <mergeCell ref="G24:L24"/>
    <mergeCell ref="M24:R24"/>
    <mergeCell ref="S24:X24"/>
    <mergeCell ref="A10:F10"/>
    <mergeCell ref="G11:L11"/>
    <mergeCell ref="S11:X11"/>
    <mergeCell ref="A13:T13"/>
    <mergeCell ref="A14:C14"/>
    <mergeCell ref="Y25:AD25"/>
    <mergeCell ref="AE25:AJ25"/>
    <mergeCell ref="A26:F26"/>
    <mergeCell ref="G26:L26"/>
    <mergeCell ref="M26:R26"/>
    <mergeCell ref="S26:X26"/>
    <mergeCell ref="Y26:AD26"/>
    <mergeCell ref="AE26:AJ26"/>
    <mergeCell ref="A25:F25"/>
    <mergeCell ref="G25:L25"/>
    <mergeCell ref="D14:F14"/>
    <mergeCell ref="G14:L14"/>
    <mergeCell ref="M14:R14"/>
    <mergeCell ref="S14:X14"/>
    <mergeCell ref="Y14:AD14"/>
    <mergeCell ref="AE14:AJ14"/>
    <mergeCell ref="A15:A17"/>
    <mergeCell ref="B15:F15"/>
    <mergeCell ref="G15:L15"/>
    <mergeCell ref="M15:R15"/>
    <mergeCell ref="S15:X15"/>
    <mergeCell ref="Y15:AD15"/>
    <mergeCell ref="B17:F17"/>
    <mergeCell ref="G17:L17"/>
    <mergeCell ref="M17:R17"/>
    <mergeCell ref="S17:X17"/>
    <mergeCell ref="AE15:AJ15"/>
    <mergeCell ref="B16:F16"/>
    <mergeCell ref="G16:L16"/>
    <mergeCell ref="M16:R16"/>
    <mergeCell ref="S16:X16"/>
    <mergeCell ref="Y16:AD16"/>
    <mergeCell ref="AE16:AJ16"/>
    <mergeCell ref="Y17:AD17"/>
    <mergeCell ref="AE17:AJ17"/>
    <mergeCell ref="A18:A22"/>
    <mergeCell ref="B18:F18"/>
    <mergeCell ref="G18:L18"/>
    <mergeCell ref="M18:R18"/>
    <mergeCell ref="S18:X18"/>
    <mergeCell ref="Y18:AD18"/>
    <mergeCell ref="AE18:AJ18"/>
    <mergeCell ref="B19:F19"/>
    <mergeCell ref="G19:L19"/>
    <mergeCell ref="M19:R19"/>
    <mergeCell ref="S19:X19"/>
    <mergeCell ref="Y19:AD19"/>
    <mergeCell ref="AE19:AJ19"/>
    <mergeCell ref="B20:F20"/>
    <mergeCell ref="G20:L20"/>
    <mergeCell ref="M20:R20"/>
    <mergeCell ref="S20:X20"/>
    <mergeCell ref="Y20:AD20"/>
    <mergeCell ref="AE20:AJ20"/>
    <mergeCell ref="B21:F21"/>
    <mergeCell ref="G21:L21"/>
    <mergeCell ref="M21:R21"/>
    <mergeCell ref="S21:X21"/>
    <mergeCell ref="Y21:AD21"/>
    <mergeCell ref="AE21:AJ21"/>
    <mergeCell ref="Y24:AD24"/>
    <mergeCell ref="AE24:AJ24"/>
    <mergeCell ref="B22:F22"/>
    <mergeCell ref="G22:L22"/>
    <mergeCell ref="M22:R22"/>
    <mergeCell ref="S22:X22"/>
    <mergeCell ref="Y22:AD22"/>
    <mergeCell ref="AE22:AJ22"/>
    <mergeCell ref="A24:C24"/>
    <mergeCell ref="D24:F24"/>
  </mergeCells>
  <printOptions horizontalCentered="1"/>
  <pageMargins left="0.7874015748031497" right="0.7874015748031497" top="0.984251968503937" bottom="0.984251968503937" header="0.5118110236220472" footer="0.31496062992125984"/>
  <pageSetup horizontalDpi="300" verticalDpi="300" orientation="portrait" paperSize="9" scale="51" r:id="rId2"/>
  <headerFooter alignWithMargins="0">
    <oddFooter>&amp;C&amp;16- 20 -</oddFooter>
  </headerFooter>
  <ignoredErrors>
    <ignoredError sqref="AF2:AJ2" numberStoredAsText="1"/>
  </ignoredErrors>
  <drawing r:id="rId1"/>
</worksheet>
</file>

<file path=xl/worksheets/sheet23.xml><?xml version="1.0" encoding="utf-8"?>
<worksheet xmlns="http://schemas.openxmlformats.org/spreadsheetml/2006/main" xmlns:r="http://schemas.openxmlformats.org/officeDocument/2006/relationships">
  <sheetPr>
    <tabColor theme="9" tint="0.5999900102615356"/>
  </sheetPr>
  <dimension ref="A1:AJ33"/>
  <sheetViews>
    <sheetView view="pageBreakPreview" zoomScale="60" zoomScalePageLayoutView="0" workbookViewId="0" topLeftCell="A1">
      <selection activeCell="AK29" sqref="AK29"/>
    </sheetView>
  </sheetViews>
  <sheetFormatPr defaultColWidth="9.00390625" defaultRowHeight="13.5"/>
  <cols>
    <col min="1" max="4" width="7.375" style="0" customWidth="1"/>
    <col min="5" max="34" width="3.75390625" style="0" customWidth="1"/>
  </cols>
  <sheetData>
    <row r="1" spans="1:34" ht="40.5" customHeight="1">
      <c r="A1" s="226" t="s">
        <v>396</v>
      </c>
      <c r="B1" s="226"/>
      <c r="C1" s="226"/>
      <c r="D1" s="226"/>
      <c r="E1" s="226"/>
      <c r="F1" s="226"/>
      <c r="G1" s="226"/>
      <c r="H1" s="226"/>
      <c r="I1" s="226"/>
      <c r="J1" s="226"/>
      <c r="K1" s="226"/>
      <c r="L1" s="226"/>
      <c r="M1" s="226"/>
      <c r="N1" s="226"/>
      <c r="O1" s="226"/>
      <c r="P1" s="226"/>
      <c r="Q1" s="226"/>
      <c r="R1" s="226"/>
      <c r="S1" s="216"/>
      <c r="T1" s="216"/>
      <c r="U1" s="216"/>
      <c r="V1" s="216"/>
      <c r="W1" s="216"/>
      <c r="X1" s="216"/>
      <c r="Y1" s="216"/>
      <c r="Z1" s="216"/>
      <c r="AA1" s="216"/>
      <c r="AB1" s="216"/>
      <c r="AC1" s="216"/>
      <c r="AD1" s="216"/>
      <c r="AE1" s="216"/>
      <c r="AF1" s="218"/>
      <c r="AG1" s="218"/>
      <c r="AH1" s="218"/>
    </row>
    <row r="2" spans="1:34" ht="40.5" customHeight="1" thickBot="1">
      <c r="A2" s="226" t="s">
        <v>459</v>
      </c>
      <c r="B2" s="226"/>
      <c r="C2" s="226"/>
      <c r="D2" s="226"/>
      <c r="E2" s="226"/>
      <c r="F2" s="226"/>
      <c r="G2" s="226"/>
      <c r="H2" s="226"/>
      <c r="I2" s="226"/>
      <c r="J2" s="226"/>
      <c r="K2" s="226"/>
      <c r="L2" s="226"/>
      <c r="M2" s="226"/>
      <c r="N2" s="226"/>
      <c r="O2" s="226"/>
      <c r="P2" s="226"/>
      <c r="Q2" s="226"/>
      <c r="R2" s="226"/>
      <c r="S2" s="216"/>
      <c r="T2" s="216"/>
      <c r="U2" s="216"/>
      <c r="V2" s="216"/>
      <c r="W2" s="216"/>
      <c r="X2" s="216"/>
      <c r="Y2" s="216"/>
      <c r="Z2" s="216"/>
      <c r="AA2" s="216"/>
      <c r="AB2" s="216"/>
      <c r="AC2" s="216"/>
      <c r="AD2" s="216"/>
      <c r="AE2" s="216"/>
      <c r="AF2" s="218"/>
      <c r="AG2" s="218"/>
      <c r="AH2" s="300" t="s">
        <v>419</v>
      </c>
    </row>
    <row r="3" spans="1:34" ht="39" customHeight="1" thickBot="1">
      <c r="A3" s="1472" t="s">
        <v>526</v>
      </c>
      <c r="B3" s="1473"/>
      <c r="C3" s="1063" t="s">
        <v>274</v>
      </c>
      <c r="D3" s="1474"/>
      <c r="E3" s="1136" t="s">
        <v>551</v>
      </c>
      <c r="F3" s="1137"/>
      <c r="G3" s="1137"/>
      <c r="H3" s="1137"/>
      <c r="I3" s="1137"/>
      <c r="J3" s="1138"/>
      <c r="K3" s="1136" t="s">
        <v>38</v>
      </c>
      <c r="L3" s="1137"/>
      <c r="M3" s="1137"/>
      <c r="N3" s="1137"/>
      <c r="O3" s="1137"/>
      <c r="P3" s="1138"/>
      <c r="Q3" s="1136" t="s">
        <v>39</v>
      </c>
      <c r="R3" s="1137"/>
      <c r="S3" s="1137"/>
      <c r="T3" s="1137"/>
      <c r="U3" s="1137"/>
      <c r="V3" s="1138"/>
      <c r="W3" s="1136" t="s">
        <v>598</v>
      </c>
      <c r="X3" s="1137"/>
      <c r="Y3" s="1137"/>
      <c r="Z3" s="1137"/>
      <c r="AA3" s="1137"/>
      <c r="AB3" s="1138"/>
      <c r="AC3" s="1275" t="s">
        <v>645</v>
      </c>
      <c r="AD3" s="1276"/>
      <c r="AE3" s="1276"/>
      <c r="AF3" s="1276"/>
      <c r="AG3" s="1276"/>
      <c r="AH3" s="1448"/>
    </row>
    <row r="4" spans="1:34" ht="39" customHeight="1">
      <c r="A4" s="1483" t="s">
        <v>363</v>
      </c>
      <c r="B4" s="1484"/>
      <c r="C4" s="1484"/>
      <c r="D4" s="1485"/>
      <c r="E4" s="1486">
        <v>0</v>
      </c>
      <c r="F4" s="1487"/>
      <c r="G4" s="1487"/>
      <c r="H4" s="1487"/>
      <c r="I4" s="1487"/>
      <c r="J4" s="1488"/>
      <c r="K4" s="1486">
        <v>0</v>
      </c>
      <c r="L4" s="1487"/>
      <c r="M4" s="1487"/>
      <c r="N4" s="1487"/>
      <c r="O4" s="1487"/>
      <c r="P4" s="1488"/>
      <c r="Q4" s="1486">
        <v>1</v>
      </c>
      <c r="R4" s="1487"/>
      <c r="S4" s="1487"/>
      <c r="T4" s="1487"/>
      <c r="U4" s="1487"/>
      <c r="V4" s="1488"/>
      <c r="W4" s="1478">
        <v>0</v>
      </c>
      <c r="X4" s="1479"/>
      <c r="Y4" s="1479"/>
      <c r="Z4" s="1479"/>
      <c r="AA4" s="1479"/>
      <c r="AB4" s="1480"/>
      <c r="AC4" s="1481">
        <v>2</v>
      </c>
      <c r="AD4" s="1481"/>
      <c r="AE4" s="1481"/>
      <c r="AF4" s="1481"/>
      <c r="AG4" s="1481"/>
      <c r="AH4" s="1482"/>
    </row>
    <row r="5" spans="1:34" ht="39" customHeight="1">
      <c r="A5" s="1469" t="s">
        <v>364</v>
      </c>
      <c r="B5" s="1470"/>
      <c r="C5" s="1470"/>
      <c r="D5" s="1471"/>
      <c r="E5" s="1466">
        <v>8</v>
      </c>
      <c r="F5" s="1467"/>
      <c r="G5" s="1467"/>
      <c r="H5" s="1467"/>
      <c r="I5" s="1467"/>
      <c r="J5" s="1468"/>
      <c r="K5" s="1466">
        <v>4</v>
      </c>
      <c r="L5" s="1467"/>
      <c r="M5" s="1467"/>
      <c r="N5" s="1467"/>
      <c r="O5" s="1467"/>
      <c r="P5" s="1468"/>
      <c r="Q5" s="1466">
        <v>6</v>
      </c>
      <c r="R5" s="1467"/>
      <c r="S5" s="1467"/>
      <c r="T5" s="1467"/>
      <c r="U5" s="1467"/>
      <c r="V5" s="1468"/>
      <c r="W5" s="1475">
        <v>4</v>
      </c>
      <c r="X5" s="1476"/>
      <c r="Y5" s="1476"/>
      <c r="Z5" s="1476"/>
      <c r="AA5" s="1476"/>
      <c r="AB5" s="1477"/>
      <c r="AC5" s="1459">
        <v>10</v>
      </c>
      <c r="AD5" s="1459"/>
      <c r="AE5" s="1459"/>
      <c r="AF5" s="1459"/>
      <c r="AG5" s="1459"/>
      <c r="AH5" s="1460"/>
    </row>
    <row r="6" spans="1:34" ht="39" customHeight="1">
      <c r="A6" s="1469" t="s">
        <v>365</v>
      </c>
      <c r="B6" s="1470"/>
      <c r="C6" s="1470"/>
      <c r="D6" s="1471"/>
      <c r="E6" s="1466">
        <v>15</v>
      </c>
      <c r="F6" s="1467"/>
      <c r="G6" s="1467"/>
      <c r="H6" s="1467"/>
      <c r="I6" s="1467"/>
      <c r="J6" s="1468"/>
      <c r="K6" s="1466">
        <v>15</v>
      </c>
      <c r="L6" s="1467"/>
      <c r="M6" s="1467"/>
      <c r="N6" s="1467"/>
      <c r="O6" s="1467"/>
      <c r="P6" s="1468"/>
      <c r="Q6" s="1466">
        <v>20</v>
      </c>
      <c r="R6" s="1467"/>
      <c r="S6" s="1467"/>
      <c r="T6" s="1467"/>
      <c r="U6" s="1467"/>
      <c r="V6" s="1468"/>
      <c r="W6" s="1295">
        <v>16</v>
      </c>
      <c r="X6" s="1288"/>
      <c r="Y6" s="1288"/>
      <c r="Z6" s="1288"/>
      <c r="AA6" s="1288"/>
      <c r="AB6" s="1294"/>
      <c r="AC6" s="1293">
        <v>9</v>
      </c>
      <c r="AD6" s="1459"/>
      <c r="AE6" s="1459"/>
      <c r="AF6" s="1459"/>
      <c r="AG6" s="1459"/>
      <c r="AH6" s="1460"/>
    </row>
    <row r="7" spans="1:34" ht="39" customHeight="1">
      <c r="A7" s="1469" t="s">
        <v>366</v>
      </c>
      <c r="B7" s="1470"/>
      <c r="C7" s="1470"/>
      <c r="D7" s="1471"/>
      <c r="E7" s="1466">
        <v>10</v>
      </c>
      <c r="F7" s="1467"/>
      <c r="G7" s="1467"/>
      <c r="H7" s="1467"/>
      <c r="I7" s="1467"/>
      <c r="J7" s="1468"/>
      <c r="K7" s="1466">
        <v>10</v>
      </c>
      <c r="L7" s="1467"/>
      <c r="M7" s="1467"/>
      <c r="N7" s="1467"/>
      <c r="O7" s="1467"/>
      <c r="P7" s="1468"/>
      <c r="Q7" s="1466">
        <v>11</v>
      </c>
      <c r="R7" s="1467"/>
      <c r="S7" s="1467"/>
      <c r="T7" s="1467"/>
      <c r="U7" s="1467"/>
      <c r="V7" s="1468"/>
      <c r="W7" s="1475">
        <v>8</v>
      </c>
      <c r="X7" s="1476"/>
      <c r="Y7" s="1476"/>
      <c r="Z7" s="1476"/>
      <c r="AA7" s="1476"/>
      <c r="AB7" s="1477"/>
      <c r="AC7" s="1459">
        <v>13</v>
      </c>
      <c r="AD7" s="1459"/>
      <c r="AE7" s="1459"/>
      <c r="AF7" s="1459"/>
      <c r="AG7" s="1459"/>
      <c r="AH7" s="1460"/>
    </row>
    <row r="8" spans="1:34" ht="39" customHeight="1" thickBot="1">
      <c r="A8" s="1449" t="s">
        <v>367</v>
      </c>
      <c r="B8" s="1450"/>
      <c r="C8" s="1450"/>
      <c r="D8" s="1451"/>
      <c r="E8" s="1452">
        <v>0</v>
      </c>
      <c r="F8" s="1453"/>
      <c r="G8" s="1453"/>
      <c r="H8" s="1453"/>
      <c r="I8" s="1453"/>
      <c r="J8" s="1454"/>
      <c r="K8" s="1452">
        <v>0</v>
      </c>
      <c r="L8" s="1453"/>
      <c r="M8" s="1453"/>
      <c r="N8" s="1453"/>
      <c r="O8" s="1453"/>
      <c r="P8" s="1454"/>
      <c r="Q8" s="1452">
        <v>0</v>
      </c>
      <c r="R8" s="1453"/>
      <c r="S8" s="1453"/>
      <c r="T8" s="1453"/>
      <c r="U8" s="1453"/>
      <c r="V8" s="1454"/>
      <c r="W8" s="1461">
        <v>1</v>
      </c>
      <c r="X8" s="1462"/>
      <c r="Y8" s="1462"/>
      <c r="Z8" s="1462"/>
      <c r="AA8" s="1462"/>
      <c r="AB8" s="1463"/>
      <c r="AC8" s="1464">
        <v>0</v>
      </c>
      <c r="AD8" s="1464"/>
      <c r="AE8" s="1464"/>
      <c r="AF8" s="1464"/>
      <c r="AG8" s="1464"/>
      <c r="AH8" s="1465"/>
    </row>
    <row r="9" spans="1:34" ht="39" customHeight="1" thickBot="1">
      <c r="A9" s="1441" t="s">
        <v>312</v>
      </c>
      <c r="B9" s="1442"/>
      <c r="C9" s="1442"/>
      <c r="D9" s="1443"/>
      <c r="E9" s="1444">
        <f>SUM(E4:E8)</f>
        <v>33</v>
      </c>
      <c r="F9" s="1444"/>
      <c r="G9" s="1444"/>
      <c r="H9" s="1444"/>
      <c r="I9" s="1444"/>
      <c r="J9" s="1444"/>
      <c r="K9" s="1444">
        <f>SUM(K4:K8)</f>
        <v>29</v>
      </c>
      <c r="L9" s="1444"/>
      <c r="M9" s="1444"/>
      <c r="N9" s="1444"/>
      <c r="O9" s="1444"/>
      <c r="P9" s="1444"/>
      <c r="Q9" s="1444">
        <f>SUM(Q4:Q8)</f>
        <v>38</v>
      </c>
      <c r="R9" s="1444"/>
      <c r="S9" s="1444"/>
      <c r="T9" s="1444"/>
      <c r="U9" s="1444"/>
      <c r="V9" s="1444"/>
      <c r="W9" s="1444">
        <f>SUM(W4:W8)</f>
        <v>29</v>
      </c>
      <c r="X9" s="1444"/>
      <c r="Y9" s="1444"/>
      <c r="Z9" s="1444"/>
      <c r="AA9" s="1444"/>
      <c r="AB9" s="1445"/>
      <c r="AC9" s="1446">
        <f>SUM(AC4:AC8)</f>
        <v>34</v>
      </c>
      <c r="AD9" s="1446"/>
      <c r="AE9" s="1446"/>
      <c r="AF9" s="1446"/>
      <c r="AG9" s="1446"/>
      <c r="AH9" s="1447"/>
    </row>
    <row r="10" spans="1:34" ht="40.5" customHeight="1" thickBot="1">
      <c r="A10" s="227" t="s">
        <v>460</v>
      </c>
      <c r="B10" s="224"/>
      <c r="C10" s="224"/>
      <c r="D10" s="224"/>
      <c r="E10" s="224"/>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300" t="s">
        <v>419</v>
      </c>
    </row>
    <row r="11" spans="1:34" ht="39" customHeight="1" thickBot="1">
      <c r="A11" s="1335" t="s">
        <v>526</v>
      </c>
      <c r="B11" s="1457"/>
      <c r="C11" s="1063" t="s">
        <v>274</v>
      </c>
      <c r="D11" s="1458"/>
      <c r="E11" s="1136" t="s">
        <v>551</v>
      </c>
      <c r="F11" s="1137"/>
      <c r="G11" s="1137"/>
      <c r="H11" s="1137"/>
      <c r="I11" s="1137"/>
      <c r="J11" s="1138"/>
      <c r="K11" s="1136" t="s">
        <v>38</v>
      </c>
      <c r="L11" s="1137"/>
      <c r="M11" s="1137"/>
      <c r="N11" s="1137"/>
      <c r="O11" s="1137"/>
      <c r="P11" s="1138"/>
      <c r="Q11" s="1136" t="s">
        <v>39</v>
      </c>
      <c r="R11" s="1137"/>
      <c r="S11" s="1137"/>
      <c r="T11" s="1137"/>
      <c r="U11" s="1137"/>
      <c r="V11" s="1138"/>
      <c r="W11" s="1275" t="s">
        <v>598</v>
      </c>
      <c r="X11" s="1276"/>
      <c r="Y11" s="1276"/>
      <c r="Z11" s="1276"/>
      <c r="AA11" s="1276"/>
      <c r="AB11" s="1429"/>
      <c r="AC11" s="1275" t="s">
        <v>645</v>
      </c>
      <c r="AD11" s="1276"/>
      <c r="AE11" s="1276"/>
      <c r="AF11" s="1276"/>
      <c r="AG11" s="1276"/>
      <c r="AH11" s="1448"/>
    </row>
    <row r="12" spans="1:34" ht="39" customHeight="1">
      <c r="A12" s="1437" t="s">
        <v>20</v>
      </c>
      <c r="B12" s="1438"/>
      <c r="C12" s="1438"/>
      <c r="D12" s="1439"/>
      <c r="E12" s="1440">
        <v>1</v>
      </c>
      <c r="F12" s="1440"/>
      <c r="G12" s="1440"/>
      <c r="H12" s="1440"/>
      <c r="I12" s="1440"/>
      <c r="J12" s="1440"/>
      <c r="K12" s="1440">
        <v>1</v>
      </c>
      <c r="L12" s="1440"/>
      <c r="M12" s="1440"/>
      <c r="N12" s="1440"/>
      <c r="O12" s="1440"/>
      <c r="P12" s="1440"/>
      <c r="Q12" s="1440">
        <v>2</v>
      </c>
      <c r="R12" s="1440"/>
      <c r="S12" s="1440"/>
      <c r="T12" s="1440"/>
      <c r="U12" s="1440"/>
      <c r="V12" s="1440"/>
      <c r="W12" s="1455">
        <v>1</v>
      </c>
      <c r="X12" s="1455"/>
      <c r="Y12" s="1455"/>
      <c r="Z12" s="1455"/>
      <c r="AA12" s="1455"/>
      <c r="AB12" s="1456"/>
      <c r="AC12" s="1304">
        <v>3</v>
      </c>
      <c r="AD12" s="1305"/>
      <c r="AE12" s="1305"/>
      <c r="AF12" s="1305"/>
      <c r="AG12" s="1305"/>
      <c r="AH12" s="1306"/>
    </row>
    <row r="13" spans="1:34" ht="39" customHeight="1">
      <c r="A13" s="1435" t="s">
        <v>357</v>
      </c>
      <c r="B13" s="1436"/>
      <c r="C13" s="1436"/>
      <c r="D13" s="1409"/>
      <c r="E13" s="1378">
        <v>4</v>
      </c>
      <c r="F13" s="1378"/>
      <c r="G13" s="1378"/>
      <c r="H13" s="1378"/>
      <c r="I13" s="1378"/>
      <c r="J13" s="1378"/>
      <c r="K13" s="1378">
        <v>2</v>
      </c>
      <c r="L13" s="1378"/>
      <c r="M13" s="1378"/>
      <c r="N13" s="1378"/>
      <c r="O13" s="1378"/>
      <c r="P13" s="1378"/>
      <c r="Q13" s="1378">
        <v>1</v>
      </c>
      <c r="R13" s="1378"/>
      <c r="S13" s="1378"/>
      <c r="T13" s="1378"/>
      <c r="U13" s="1378"/>
      <c r="V13" s="1378"/>
      <c r="W13" s="1293">
        <v>2</v>
      </c>
      <c r="X13" s="1293"/>
      <c r="Y13" s="1293"/>
      <c r="Z13" s="1293"/>
      <c r="AA13" s="1293"/>
      <c r="AB13" s="1295"/>
      <c r="AC13" s="1295">
        <v>2</v>
      </c>
      <c r="AD13" s="1288"/>
      <c r="AE13" s="1288"/>
      <c r="AF13" s="1288"/>
      <c r="AG13" s="1288"/>
      <c r="AH13" s="1289"/>
    </row>
    <row r="14" spans="1:34" ht="39" customHeight="1">
      <c r="A14" s="1435" t="s">
        <v>358</v>
      </c>
      <c r="B14" s="1436"/>
      <c r="C14" s="1436"/>
      <c r="D14" s="1409"/>
      <c r="E14" s="1378">
        <v>5</v>
      </c>
      <c r="F14" s="1378"/>
      <c r="G14" s="1378"/>
      <c r="H14" s="1378"/>
      <c r="I14" s="1378"/>
      <c r="J14" s="1378"/>
      <c r="K14" s="1378">
        <v>1</v>
      </c>
      <c r="L14" s="1378"/>
      <c r="M14" s="1378"/>
      <c r="N14" s="1378"/>
      <c r="O14" s="1378"/>
      <c r="P14" s="1378"/>
      <c r="Q14" s="1378">
        <v>2</v>
      </c>
      <c r="R14" s="1378"/>
      <c r="S14" s="1378"/>
      <c r="T14" s="1378"/>
      <c r="U14" s="1378"/>
      <c r="V14" s="1378"/>
      <c r="W14" s="1293">
        <v>4</v>
      </c>
      <c r="X14" s="1293"/>
      <c r="Y14" s="1293"/>
      <c r="Z14" s="1293"/>
      <c r="AA14" s="1293"/>
      <c r="AB14" s="1295"/>
      <c r="AC14" s="1295">
        <v>4</v>
      </c>
      <c r="AD14" s="1288"/>
      <c r="AE14" s="1288"/>
      <c r="AF14" s="1288"/>
      <c r="AG14" s="1288"/>
      <c r="AH14" s="1289"/>
    </row>
    <row r="15" spans="1:34" ht="39" customHeight="1">
      <c r="A15" s="1435" t="s">
        <v>359</v>
      </c>
      <c r="B15" s="1436"/>
      <c r="C15" s="1436"/>
      <c r="D15" s="1409"/>
      <c r="E15" s="1378">
        <v>0</v>
      </c>
      <c r="F15" s="1378"/>
      <c r="G15" s="1378"/>
      <c r="H15" s="1378"/>
      <c r="I15" s="1378"/>
      <c r="J15" s="1378"/>
      <c r="K15" s="1378">
        <v>1</v>
      </c>
      <c r="L15" s="1378"/>
      <c r="M15" s="1378"/>
      <c r="N15" s="1378"/>
      <c r="O15" s="1378"/>
      <c r="P15" s="1378"/>
      <c r="Q15" s="1378">
        <v>0</v>
      </c>
      <c r="R15" s="1378"/>
      <c r="S15" s="1378"/>
      <c r="T15" s="1378"/>
      <c r="U15" s="1378"/>
      <c r="V15" s="1378"/>
      <c r="W15" s="1293">
        <v>0</v>
      </c>
      <c r="X15" s="1293"/>
      <c r="Y15" s="1293"/>
      <c r="Z15" s="1293"/>
      <c r="AA15" s="1293"/>
      <c r="AB15" s="1295"/>
      <c r="AC15" s="1295">
        <v>0</v>
      </c>
      <c r="AD15" s="1288"/>
      <c r="AE15" s="1288"/>
      <c r="AF15" s="1288"/>
      <c r="AG15" s="1288"/>
      <c r="AH15" s="1289"/>
    </row>
    <row r="16" spans="1:34" ht="39" customHeight="1">
      <c r="A16" s="1435" t="s">
        <v>360</v>
      </c>
      <c r="B16" s="1436"/>
      <c r="C16" s="1436"/>
      <c r="D16" s="1409"/>
      <c r="E16" s="1378">
        <v>0</v>
      </c>
      <c r="F16" s="1378"/>
      <c r="G16" s="1378"/>
      <c r="H16" s="1378"/>
      <c r="I16" s="1378"/>
      <c r="J16" s="1378"/>
      <c r="K16" s="1378">
        <v>1</v>
      </c>
      <c r="L16" s="1378"/>
      <c r="M16" s="1378"/>
      <c r="N16" s="1378"/>
      <c r="O16" s="1378"/>
      <c r="P16" s="1378"/>
      <c r="Q16" s="1378">
        <v>1</v>
      </c>
      <c r="R16" s="1378"/>
      <c r="S16" s="1378"/>
      <c r="T16" s="1378"/>
      <c r="U16" s="1378"/>
      <c r="V16" s="1378"/>
      <c r="W16" s="1295">
        <v>0</v>
      </c>
      <c r="X16" s="1288"/>
      <c r="Y16" s="1288"/>
      <c r="Z16" s="1288"/>
      <c r="AA16" s="1288"/>
      <c r="AB16" s="1288"/>
      <c r="AC16" s="1295">
        <v>1</v>
      </c>
      <c r="AD16" s="1288"/>
      <c r="AE16" s="1288"/>
      <c r="AF16" s="1288"/>
      <c r="AG16" s="1288"/>
      <c r="AH16" s="1289"/>
    </row>
    <row r="17" spans="1:34" ht="39" customHeight="1">
      <c r="A17" s="1435" t="s">
        <v>361</v>
      </c>
      <c r="B17" s="1436"/>
      <c r="C17" s="1436"/>
      <c r="D17" s="1409"/>
      <c r="E17" s="1378">
        <v>2</v>
      </c>
      <c r="F17" s="1378"/>
      <c r="G17" s="1378"/>
      <c r="H17" s="1378"/>
      <c r="I17" s="1378"/>
      <c r="J17" s="1378"/>
      <c r="K17" s="1378">
        <v>1</v>
      </c>
      <c r="L17" s="1378"/>
      <c r="M17" s="1378"/>
      <c r="N17" s="1378"/>
      <c r="O17" s="1378"/>
      <c r="P17" s="1378"/>
      <c r="Q17" s="1378">
        <v>2</v>
      </c>
      <c r="R17" s="1378"/>
      <c r="S17" s="1378"/>
      <c r="T17" s="1378"/>
      <c r="U17" s="1378"/>
      <c r="V17" s="1378"/>
      <c r="W17" s="1295">
        <v>3</v>
      </c>
      <c r="X17" s="1288"/>
      <c r="Y17" s="1288"/>
      <c r="Z17" s="1288"/>
      <c r="AA17" s="1288"/>
      <c r="AB17" s="1288"/>
      <c r="AC17" s="1295">
        <v>0</v>
      </c>
      <c r="AD17" s="1288"/>
      <c r="AE17" s="1288"/>
      <c r="AF17" s="1288"/>
      <c r="AG17" s="1288"/>
      <c r="AH17" s="1289"/>
    </row>
    <row r="18" spans="1:34" ht="39" customHeight="1">
      <c r="A18" s="1435" t="s">
        <v>398</v>
      </c>
      <c r="B18" s="1436"/>
      <c r="C18" s="1436"/>
      <c r="D18" s="1409"/>
      <c r="E18" s="1378">
        <v>0</v>
      </c>
      <c r="F18" s="1378"/>
      <c r="G18" s="1378"/>
      <c r="H18" s="1378"/>
      <c r="I18" s="1378"/>
      <c r="J18" s="1378"/>
      <c r="K18" s="1378">
        <v>1</v>
      </c>
      <c r="L18" s="1378"/>
      <c r="M18" s="1378"/>
      <c r="N18" s="1378"/>
      <c r="O18" s="1378"/>
      <c r="P18" s="1378"/>
      <c r="Q18" s="1378">
        <v>1</v>
      </c>
      <c r="R18" s="1378"/>
      <c r="S18" s="1378"/>
      <c r="T18" s="1378"/>
      <c r="U18" s="1378"/>
      <c r="V18" s="1378"/>
      <c r="W18" s="1295">
        <v>0</v>
      </c>
      <c r="X18" s="1288"/>
      <c r="Y18" s="1288"/>
      <c r="Z18" s="1288"/>
      <c r="AA18" s="1288"/>
      <c r="AB18" s="1288"/>
      <c r="AC18" s="1295">
        <v>0</v>
      </c>
      <c r="AD18" s="1288"/>
      <c r="AE18" s="1288"/>
      <c r="AF18" s="1288"/>
      <c r="AG18" s="1288"/>
      <c r="AH18" s="1289"/>
    </row>
    <row r="19" spans="1:34" ht="39" customHeight="1">
      <c r="A19" s="1435" t="s">
        <v>362</v>
      </c>
      <c r="B19" s="1436"/>
      <c r="C19" s="1436"/>
      <c r="D19" s="1409"/>
      <c r="E19" s="1378">
        <v>5</v>
      </c>
      <c r="F19" s="1378"/>
      <c r="G19" s="1378"/>
      <c r="H19" s="1378"/>
      <c r="I19" s="1378"/>
      <c r="J19" s="1378"/>
      <c r="K19" s="1378">
        <v>4</v>
      </c>
      <c r="L19" s="1378"/>
      <c r="M19" s="1378"/>
      <c r="N19" s="1378"/>
      <c r="O19" s="1378"/>
      <c r="P19" s="1378"/>
      <c r="Q19" s="1378">
        <v>11</v>
      </c>
      <c r="R19" s="1378"/>
      <c r="S19" s="1378"/>
      <c r="T19" s="1378"/>
      <c r="U19" s="1378"/>
      <c r="V19" s="1378"/>
      <c r="W19" s="1295">
        <v>2</v>
      </c>
      <c r="X19" s="1288"/>
      <c r="Y19" s="1288"/>
      <c r="Z19" s="1288"/>
      <c r="AA19" s="1288"/>
      <c r="AB19" s="1288"/>
      <c r="AC19" s="1295">
        <v>8</v>
      </c>
      <c r="AD19" s="1288"/>
      <c r="AE19" s="1288"/>
      <c r="AF19" s="1288"/>
      <c r="AG19" s="1288"/>
      <c r="AH19" s="1289"/>
    </row>
    <row r="20" spans="1:34" ht="39" customHeight="1">
      <c r="A20" s="1435" t="s">
        <v>309</v>
      </c>
      <c r="B20" s="1436"/>
      <c r="C20" s="1436"/>
      <c r="D20" s="1409"/>
      <c r="E20" s="1378">
        <v>8</v>
      </c>
      <c r="F20" s="1378"/>
      <c r="G20" s="1378"/>
      <c r="H20" s="1378"/>
      <c r="I20" s="1378"/>
      <c r="J20" s="1378"/>
      <c r="K20" s="1378">
        <v>10</v>
      </c>
      <c r="L20" s="1378"/>
      <c r="M20" s="1378"/>
      <c r="N20" s="1378"/>
      <c r="O20" s="1378"/>
      <c r="P20" s="1378"/>
      <c r="Q20" s="1378">
        <v>14</v>
      </c>
      <c r="R20" s="1378"/>
      <c r="S20" s="1378"/>
      <c r="T20" s="1378"/>
      <c r="U20" s="1378"/>
      <c r="V20" s="1378"/>
      <c r="W20" s="1295">
        <v>15</v>
      </c>
      <c r="X20" s="1288"/>
      <c r="Y20" s="1288"/>
      <c r="Z20" s="1288"/>
      <c r="AA20" s="1288"/>
      <c r="AB20" s="1288"/>
      <c r="AC20" s="1295">
        <v>13</v>
      </c>
      <c r="AD20" s="1288"/>
      <c r="AE20" s="1288"/>
      <c r="AF20" s="1288"/>
      <c r="AG20" s="1288"/>
      <c r="AH20" s="1289"/>
    </row>
    <row r="21" spans="1:34" ht="39" customHeight="1" thickBot="1">
      <c r="A21" s="1431" t="s">
        <v>297</v>
      </c>
      <c r="B21" s="1432"/>
      <c r="C21" s="1432"/>
      <c r="D21" s="1433"/>
      <c r="E21" s="1434">
        <v>8</v>
      </c>
      <c r="F21" s="1434"/>
      <c r="G21" s="1434"/>
      <c r="H21" s="1434"/>
      <c r="I21" s="1434"/>
      <c r="J21" s="1434"/>
      <c r="K21" s="1434">
        <v>7</v>
      </c>
      <c r="L21" s="1434"/>
      <c r="M21" s="1434"/>
      <c r="N21" s="1434"/>
      <c r="O21" s="1434"/>
      <c r="P21" s="1434"/>
      <c r="Q21" s="1434">
        <v>4</v>
      </c>
      <c r="R21" s="1434"/>
      <c r="S21" s="1434"/>
      <c r="T21" s="1434"/>
      <c r="U21" s="1434"/>
      <c r="V21" s="1434"/>
      <c r="W21" s="1285">
        <v>2</v>
      </c>
      <c r="X21" s="1286"/>
      <c r="Y21" s="1286"/>
      <c r="Z21" s="1286"/>
      <c r="AA21" s="1286"/>
      <c r="AB21" s="1286"/>
      <c r="AC21" s="1285">
        <v>3</v>
      </c>
      <c r="AD21" s="1286"/>
      <c r="AE21" s="1286"/>
      <c r="AF21" s="1286"/>
      <c r="AG21" s="1286"/>
      <c r="AH21" s="1287"/>
    </row>
    <row r="22" spans="1:34" ht="39" customHeight="1" thickBot="1">
      <c r="A22" s="1428" t="s">
        <v>182</v>
      </c>
      <c r="B22" s="1276"/>
      <c r="C22" s="1276"/>
      <c r="D22" s="1429"/>
      <c r="E22" s="1430">
        <f>SUM(E12:E21)</f>
        <v>33</v>
      </c>
      <c r="F22" s="1388"/>
      <c r="G22" s="1388"/>
      <c r="H22" s="1388"/>
      <c r="I22" s="1388"/>
      <c r="J22" s="1392"/>
      <c r="K22" s="1388">
        <f>SUM(K12:K21)</f>
        <v>29</v>
      </c>
      <c r="L22" s="1388"/>
      <c r="M22" s="1388"/>
      <c r="N22" s="1388"/>
      <c r="O22" s="1388"/>
      <c r="P22" s="1392"/>
      <c r="Q22" s="1388">
        <f>SUM(Q12:Q21)</f>
        <v>38</v>
      </c>
      <c r="R22" s="1388"/>
      <c r="S22" s="1388"/>
      <c r="T22" s="1388"/>
      <c r="U22" s="1388"/>
      <c r="V22" s="1388"/>
      <c r="W22" s="1425">
        <f>SUM(W12:W21)</f>
        <v>29</v>
      </c>
      <c r="X22" s="1388"/>
      <c r="Y22" s="1388"/>
      <c r="Z22" s="1388"/>
      <c r="AA22" s="1388"/>
      <c r="AB22" s="1392"/>
      <c r="AC22" s="1426">
        <f>SUM(AC12:AC21)</f>
        <v>34</v>
      </c>
      <c r="AD22" s="1426"/>
      <c r="AE22" s="1426"/>
      <c r="AF22" s="1426"/>
      <c r="AG22" s="1426"/>
      <c r="AH22" s="1427"/>
    </row>
    <row r="23" spans="1:34" ht="36.75" customHeight="1">
      <c r="A23" s="225"/>
      <c r="B23" s="225"/>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row>
    <row r="24" spans="1:36" ht="40.5" customHeight="1" thickBot="1">
      <c r="A24" s="1062" t="s">
        <v>461</v>
      </c>
      <c r="B24" s="1062"/>
      <c r="C24" s="1062"/>
      <c r="D24" s="1062"/>
      <c r="E24" s="1062"/>
      <c r="F24" s="1062"/>
      <c r="G24" s="1062"/>
      <c r="H24" s="1062"/>
      <c r="I24" s="1062"/>
      <c r="J24" s="1062"/>
      <c r="K24" s="1062"/>
      <c r="L24" s="1062"/>
      <c r="M24" s="1062"/>
      <c r="N24" s="1062"/>
      <c r="O24" s="1062"/>
      <c r="P24" s="1062"/>
      <c r="Q24" s="1062"/>
      <c r="R24" s="1062"/>
      <c r="S24" s="1062"/>
      <c r="T24" s="1062"/>
      <c r="U24" s="1062"/>
      <c r="V24" s="1062"/>
      <c r="W24" s="128"/>
      <c r="X24" s="128"/>
      <c r="Y24" s="12"/>
      <c r="Z24" s="12"/>
      <c r="AA24" s="12"/>
      <c r="AB24" s="12"/>
      <c r="AC24" s="12"/>
      <c r="AD24" s="12"/>
      <c r="AE24" s="12"/>
      <c r="AF24" s="12"/>
      <c r="AG24" s="12"/>
      <c r="AH24" s="300" t="s">
        <v>419</v>
      </c>
      <c r="AI24" s="12"/>
      <c r="AJ24" s="12"/>
    </row>
    <row r="25" spans="1:36" ht="39" customHeight="1" thickBot="1">
      <c r="A25" s="1422"/>
      <c r="B25" s="1423"/>
      <c r="C25" s="940" t="s">
        <v>274</v>
      </c>
      <c r="D25" s="1424"/>
      <c r="E25" s="1320" t="s">
        <v>654</v>
      </c>
      <c r="F25" s="1321"/>
      <c r="G25" s="1321"/>
      <c r="H25" s="1321"/>
      <c r="I25" s="1321"/>
      <c r="J25" s="1322"/>
      <c r="K25" s="1136" t="s">
        <v>39</v>
      </c>
      <c r="L25" s="1137"/>
      <c r="M25" s="1137"/>
      <c r="N25" s="1137"/>
      <c r="O25" s="1137"/>
      <c r="P25" s="1138"/>
      <c r="Q25" s="1136" t="s">
        <v>598</v>
      </c>
      <c r="R25" s="1137"/>
      <c r="S25" s="1137"/>
      <c r="T25" s="1137"/>
      <c r="U25" s="1137"/>
      <c r="V25" s="1137"/>
      <c r="W25" s="1136" t="s">
        <v>645</v>
      </c>
      <c r="X25" s="1137"/>
      <c r="Y25" s="1137"/>
      <c r="Z25" s="1137"/>
      <c r="AA25" s="1137"/>
      <c r="AB25" s="1137"/>
      <c r="AC25" s="1277" t="s">
        <v>482</v>
      </c>
      <c r="AD25" s="1278"/>
      <c r="AE25" s="1278"/>
      <c r="AF25" s="1278"/>
      <c r="AG25" s="1278"/>
      <c r="AH25" s="1279"/>
      <c r="AI25" s="26"/>
      <c r="AJ25" s="26"/>
    </row>
    <row r="26" spans="1:36" ht="39" customHeight="1" thickBot="1">
      <c r="A26" s="78" t="s">
        <v>355</v>
      </c>
      <c r="B26" s="301"/>
      <c r="C26" s="83"/>
      <c r="D26" s="83"/>
      <c r="E26" s="748" t="s">
        <v>457</v>
      </c>
      <c r="F26" s="1410"/>
      <c r="G26" s="1410"/>
      <c r="H26" s="1411" t="s">
        <v>458</v>
      </c>
      <c r="I26" s="1410"/>
      <c r="J26" s="1412"/>
      <c r="K26" s="1413" t="s">
        <v>457</v>
      </c>
      <c r="L26" s="1410"/>
      <c r="M26" s="1414"/>
      <c r="N26" s="1411" t="s">
        <v>458</v>
      </c>
      <c r="O26" s="1410"/>
      <c r="P26" s="1412"/>
      <c r="Q26" s="1413" t="s">
        <v>457</v>
      </c>
      <c r="R26" s="1410"/>
      <c r="S26" s="1410"/>
      <c r="T26" s="1411" t="s">
        <v>458</v>
      </c>
      <c r="U26" s="1410"/>
      <c r="V26" s="1410"/>
      <c r="W26" s="1413" t="s">
        <v>457</v>
      </c>
      <c r="X26" s="1410"/>
      <c r="Y26" s="1410"/>
      <c r="Z26" s="1411" t="s">
        <v>458</v>
      </c>
      <c r="AA26" s="1410"/>
      <c r="AB26" s="1410"/>
      <c r="AC26" s="1421" t="s">
        <v>457</v>
      </c>
      <c r="AD26" s="1410"/>
      <c r="AE26" s="1410"/>
      <c r="AF26" s="1411" t="s">
        <v>458</v>
      </c>
      <c r="AG26" s="1410"/>
      <c r="AH26" s="749"/>
      <c r="AI26" s="26"/>
      <c r="AJ26" s="26"/>
    </row>
    <row r="27" spans="1:36" ht="39" customHeight="1">
      <c r="A27" s="1415" t="s">
        <v>301</v>
      </c>
      <c r="B27" s="1416"/>
      <c r="C27" s="1416"/>
      <c r="D27" s="1417"/>
      <c r="E27" s="1370">
        <v>5</v>
      </c>
      <c r="F27" s="1358"/>
      <c r="G27" s="1358"/>
      <c r="H27" s="1418">
        <v>5</v>
      </c>
      <c r="I27" s="1358"/>
      <c r="J27" s="1359"/>
      <c r="K27" s="1357">
        <v>0</v>
      </c>
      <c r="L27" s="1358"/>
      <c r="M27" s="1403"/>
      <c r="N27" s="1418">
        <v>0</v>
      </c>
      <c r="O27" s="1358"/>
      <c r="P27" s="1359"/>
      <c r="Q27" s="1401">
        <v>0</v>
      </c>
      <c r="R27" s="1401"/>
      <c r="S27" s="1357"/>
      <c r="T27" s="1400">
        <v>0</v>
      </c>
      <c r="U27" s="1401"/>
      <c r="V27" s="1357"/>
      <c r="W27" s="1357">
        <v>0</v>
      </c>
      <c r="X27" s="1358"/>
      <c r="Y27" s="1403"/>
      <c r="Z27" s="1418">
        <v>0</v>
      </c>
      <c r="AA27" s="1358"/>
      <c r="AB27" s="1419"/>
      <c r="AC27" s="1420">
        <f aca="true" t="shared" si="0" ref="AC27:AC32">E27+K27+Q27+W27</f>
        <v>5</v>
      </c>
      <c r="AD27" s="1401"/>
      <c r="AE27" s="1357"/>
      <c r="AF27" s="1400">
        <f aca="true" t="shared" si="1" ref="AF27:AF32">H27+N27+T27+Z27</f>
        <v>5</v>
      </c>
      <c r="AG27" s="1401"/>
      <c r="AH27" s="1402"/>
      <c r="AI27" s="26"/>
      <c r="AJ27" s="26"/>
    </row>
    <row r="28" spans="1:36" ht="39" customHeight="1">
      <c r="A28" s="1406" t="s">
        <v>302</v>
      </c>
      <c r="B28" s="1407"/>
      <c r="C28" s="1407"/>
      <c r="D28" s="1408"/>
      <c r="E28" s="1371">
        <v>19</v>
      </c>
      <c r="F28" s="1351"/>
      <c r="G28" s="1351"/>
      <c r="H28" s="1376">
        <v>19</v>
      </c>
      <c r="I28" s="1351"/>
      <c r="J28" s="1352"/>
      <c r="K28" s="1350">
        <v>0</v>
      </c>
      <c r="L28" s="1351"/>
      <c r="M28" s="1380"/>
      <c r="N28" s="1376">
        <v>0</v>
      </c>
      <c r="O28" s="1351"/>
      <c r="P28" s="1352"/>
      <c r="Q28" s="1378">
        <v>0</v>
      </c>
      <c r="R28" s="1378"/>
      <c r="S28" s="1350"/>
      <c r="T28" s="1379">
        <v>0</v>
      </c>
      <c r="U28" s="1378"/>
      <c r="V28" s="1350"/>
      <c r="W28" s="1350">
        <v>0</v>
      </c>
      <c r="X28" s="1351"/>
      <c r="Y28" s="1380"/>
      <c r="Z28" s="1376">
        <v>0</v>
      </c>
      <c r="AA28" s="1351"/>
      <c r="AB28" s="1377"/>
      <c r="AC28" s="1404">
        <f t="shared" si="0"/>
        <v>19</v>
      </c>
      <c r="AD28" s="1378"/>
      <c r="AE28" s="1350"/>
      <c r="AF28" s="1379">
        <f t="shared" si="1"/>
        <v>19</v>
      </c>
      <c r="AG28" s="1378"/>
      <c r="AH28" s="1405"/>
      <c r="AI28" s="26"/>
      <c r="AJ28" s="26"/>
    </row>
    <row r="29" spans="1:36" ht="39" customHeight="1">
      <c r="A29" s="1406" t="s">
        <v>303</v>
      </c>
      <c r="B29" s="1407"/>
      <c r="C29" s="1407"/>
      <c r="D29" s="1408"/>
      <c r="E29" s="1371">
        <v>1</v>
      </c>
      <c r="F29" s="1351"/>
      <c r="G29" s="1351"/>
      <c r="H29" s="1376">
        <v>1</v>
      </c>
      <c r="I29" s="1351"/>
      <c r="J29" s="1352"/>
      <c r="K29" s="1350">
        <v>0</v>
      </c>
      <c r="L29" s="1351"/>
      <c r="M29" s="1380"/>
      <c r="N29" s="1376">
        <v>0</v>
      </c>
      <c r="O29" s="1351"/>
      <c r="P29" s="1352"/>
      <c r="Q29" s="1378">
        <v>0</v>
      </c>
      <c r="R29" s="1378"/>
      <c r="S29" s="1350"/>
      <c r="T29" s="1379">
        <v>0</v>
      </c>
      <c r="U29" s="1378"/>
      <c r="V29" s="1350"/>
      <c r="W29" s="1350">
        <v>0</v>
      </c>
      <c r="X29" s="1351"/>
      <c r="Y29" s="1380"/>
      <c r="Z29" s="1376">
        <v>0</v>
      </c>
      <c r="AA29" s="1351"/>
      <c r="AB29" s="1377"/>
      <c r="AC29" s="1404">
        <f t="shared" si="0"/>
        <v>1</v>
      </c>
      <c r="AD29" s="1378"/>
      <c r="AE29" s="1350"/>
      <c r="AF29" s="1379">
        <f t="shared" si="1"/>
        <v>1</v>
      </c>
      <c r="AG29" s="1378"/>
      <c r="AH29" s="1405"/>
      <c r="AI29" s="26"/>
      <c r="AJ29" s="26"/>
    </row>
    <row r="30" spans="1:36" ht="39" customHeight="1">
      <c r="A30" s="1409" t="s">
        <v>304</v>
      </c>
      <c r="B30" s="1407"/>
      <c r="C30" s="1407"/>
      <c r="D30" s="1408"/>
      <c r="E30" s="1371">
        <v>1</v>
      </c>
      <c r="F30" s="1351"/>
      <c r="G30" s="1351"/>
      <c r="H30" s="1376">
        <v>1</v>
      </c>
      <c r="I30" s="1351"/>
      <c r="J30" s="1352"/>
      <c r="K30" s="1350">
        <v>0</v>
      </c>
      <c r="L30" s="1351"/>
      <c r="M30" s="1380"/>
      <c r="N30" s="1376">
        <v>0</v>
      </c>
      <c r="O30" s="1351"/>
      <c r="P30" s="1352"/>
      <c r="Q30" s="1378">
        <v>0</v>
      </c>
      <c r="R30" s="1378"/>
      <c r="S30" s="1350"/>
      <c r="T30" s="1379">
        <v>0</v>
      </c>
      <c r="U30" s="1378"/>
      <c r="V30" s="1350"/>
      <c r="W30" s="1350">
        <v>0</v>
      </c>
      <c r="X30" s="1351"/>
      <c r="Y30" s="1380"/>
      <c r="Z30" s="1376">
        <v>0</v>
      </c>
      <c r="AA30" s="1351"/>
      <c r="AB30" s="1377"/>
      <c r="AC30" s="1404">
        <f t="shared" si="0"/>
        <v>1</v>
      </c>
      <c r="AD30" s="1378"/>
      <c r="AE30" s="1350"/>
      <c r="AF30" s="1378">
        <f t="shared" si="1"/>
        <v>1</v>
      </c>
      <c r="AG30" s="1378"/>
      <c r="AH30" s="1378"/>
      <c r="AI30" s="26"/>
      <c r="AJ30" s="26"/>
    </row>
    <row r="31" spans="1:36" ht="39" customHeight="1" thickBot="1">
      <c r="A31" s="1491" t="s">
        <v>20</v>
      </c>
      <c r="B31" s="1492"/>
      <c r="C31" s="1492"/>
      <c r="D31" s="1493"/>
      <c r="E31" s="1494">
        <v>1</v>
      </c>
      <c r="F31" s="1495"/>
      <c r="G31" s="1495"/>
      <c r="H31" s="1496">
        <v>1</v>
      </c>
      <c r="I31" s="1495"/>
      <c r="J31" s="1497"/>
      <c r="K31" s="1383">
        <v>0</v>
      </c>
      <c r="L31" s="1495"/>
      <c r="M31" s="1498"/>
      <c r="N31" s="1496">
        <v>0</v>
      </c>
      <c r="O31" s="1495"/>
      <c r="P31" s="1497"/>
      <c r="Q31" s="1382">
        <v>0</v>
      </c>
      <c r="R31" s="1382"/>
      <c r="S31" s="1383"/>
      <c r="T31" s="1381">
        <v>0</v>
      </c>
      <c r="U31" s="1382"/>
      <c r="V31" s="1383"/>
      <c r="W31" s="1344">
        <v>0</v>
      </c>
      <c r="X31" s="1345"/>
      <c r="Y31" s="1384"/>
      <c r="Z31" s="1385">
        <v>0</v>
      </c>
      <c r="AA31" s="1345"/>
      <c r="AB31" s="1386"/>
      <c r="AC31" s="1489">
        <f t="shared" si="0"/>
        <v>1</v>
      </c>
      <c r="AD31" s="1382"/>
      <c r="AE31" s="1383"/>
      <c r="AF31" s="1381">
        <f t="shared" si="1"/>
        <v>1</v>
      </c>
      <c r="AG31" s="1382"/>
      <c r="AH31" s="1490"/>
      <c r="AI31" s="26"/>
      <c r="AJ31" s="26"/>
    </row>
    <row r="32" spans="1:36" ht="39" customHeight="1" thickBot="1">
      <c r="A32" s="1393" t="s">
        <v>456</v>
      </c>
      <c r="B32" s="1394"/>
      <c r="C32" s="1394"/>
      <c r="D32" s="1395"/>
      <c r="E32" s="1396">
        <f>SUM(E27:F31)</f>
        <v>27</v>
      </c>
      <c r="F32" s="1397"/>
      <c r="G32" s="1397"/>
      <c r="H32" s="1398">
        <f>SUM(H27:I31)</f>
        <v>27</v>
      </c>
      <c r="I32" s="1397"/>
      <c r="J32" s="1399"/>
      <c r="K32" s="1375">
        <f>SUM(K27:L31)</f>
        <v>0</v>
      </c>
      <c r="L32" s="1397"/>
      <c r="M32" s="1397"/>
      <c r="N32" s="1398">
        <f>SUM(N27:O31)</f>
        <v>0</v>
      </c>
      <c r="O32" s="1397"/>
      <c r="P32" s="1399"/>
      <c r="Q32" s="1375">
        <f>SUM(Q27:R31)</f>
        <v>0</v>
      </c>
      <c r="R32" s="1397"/>
      <c r="S32" s="1397"/>
      <c r="T32" s="1398">
        <f>SUM(T27:U31)</f>
        <v>0</v>
      </c>
      <c r="U32" s="1397"/>
      <c r="V32" s="1399"/>
      <c r="W32" s="1374">
        <f>SUM(W27:X31)</f>
        <v>0</v>
      </c>
      <c r="X32" s="1374"/>
      <c r="Y32" s="1375"/>
      <c r="Z32" s="1390">
        <f>SUM(Z27:AA31)</f>
        <v>0</v>
      </c>
      <c r="AA32" s="1374"/>
      <c r="AB32" s="1375"/>
      <c r="AC32" s="1391">
        <f t="shared" si="0"/>
        <v>27</v>
      </c>
      <c r="AD32" s="1388"/>
      <c r="AE32" s="1392"/>
      <c r="AF32" s="1387">
        <f t="shared" si="1"/>
        <v>27</v>
      </c>
      <c r="AG32" s="1388"/>
      <c r="AH32" s="1389"/>
      <c r="AI32" s="26"/>
      <c r="AJ32" s="26"/>
    </row>
    <row r="33" ht="30" customHeight="1">
      <c r="A33" s="390" t="s">
        <v>483</v>
      </c>
    </row>
  </sheetData>
  <sheetProtection/>
  <mergeCells count="200">
    <mergeCell ref="AC31:AE31"/>
    <mergeCell ref="AF31:AH31"/>
    <mergeCell ref="A31:D31"/>
    <mergeCell ref="E31:G31"/>
    <mergeCell ref="H31:J31"/>
    <mergeCell ref="K31:M31"/>
    <mergeCell ref="N31:P31"/>
    <mergeCell ref="Q31:S31"/>
    <mergeCell ref="AC3:AH3"/>
    <mergeCell ref="W4:AB4"/>
    <mergeCell ref="AC4:AH4"/>
    <mergeCell ref="A4:D4"/>
    <mergeCell ref="E4:J4"/>
    <mergeCell ref="Q3:V3"/>
    <mergeCell ref="W3:AB3"/>
    <mergeCell ref="K4:P4"/>
    <mergeCell ref="Q4:V4"/>
    <mergeCell ref="K3:P3"/>
    <mergeCell ref="A3:B3"/>
    <mergeCell ref="C3:D3"/>
    <mergeCell ref="E3:J3"/>
    <mergeCell ref="W7:AB7"/>
    <mergeCell ref="W5:AB5"/>
    <mergeCell ref="A5:D5"/>
    <mergeCell ref="E5:J5"/>
    <mergeCell ref="K5:P5"/>
    <mergeCell ref="Q5:V5"/>
    <mergeCell ref="A7:D7"/>
    <mergeCell ref="E7:J7"/>
    <mergeCell ref="K7:P7"/>
    <mergeCell ref="Q7:V7"/>
    <mergeCell ref="A6:D6"/>
    <mergeCell ref="E6:J6"/>
    <mergeCell ref="K6:P6"/>
    <mergeCell ref="Q6:V6"/>
    <mergeCell ref="AC5:AH5"/>
    <mergeCell ref="W6:AB6"/>
    <mergeCell ref="AC6:AH6"/>
    <mergeCell ref="W8:AB8"/>
    <mergeCell ref="AC8:AH8"/>
    <mergeCell ref="AC7:AH7"/>
    <mergeCell ref="A8:D8"/>
    <mergeCell ref="E8:J8"/>
    <mergeCell ref="K8:P8"/>
    <mergeCell ref="Q8:V8"/>
    <mergeCell ref="W12:AB12"/>
    <mergeCell ref="AC12:AH12"/>
    <mergeCell ref="Q9:V9"/>
    <mergeCell ref="A11:B11"/>
    <mergeCell ref="C11:D11"/>
    <mergeCell ref="E11:J11"/>
    <mergeCell ref="K11:P11"/>
    <mergeCell ref="A9:D9"/>
    <mergeCell ref="E9:J9"/>
    <mergeCell ref="K9:P9"/>
    <mergeCell ref="W9:AB9"/>
    <mergeCell ref="AC9:AH9"/>
    <mergeCell ref="Q11:V11"/>
    <mergeCell ref="W11:AB11"/>
    <mergeCell ref="AC11:AH11"/>
    <mergeCell ref="W13:AB13"/>
    <mergeCell ref="AC13:AH13"/>
    <mergeCell ref="A12:D12"/>
    <mergeCell ref="E12:J12"/>
    <mergeCell ref="A13:D13"/>
    <mergeCell ref="E13:J13"/>
    <mergeCell ref="K13:P13"/>
    <mergeCell ref="Q13:V13"/>
    <mergeCell ref="K12:P12"/>
    <mergeCell ref="Q12:V12"/>
    <mergeCell ref="A14:D14"/>
    <mergeCell ref="E14:J14"/>
    <mergeCell ref="K14:P14"/>
    <mergeCell ref="Q14:V14"/>
    <mergeCell ref="W16:AB16"/>
    <mergeCell ref="AC16:AH16"/>
    <mergeCell ref="A15:D15"/>
    <mergeCell ref="E15:J15"/>
    <mergeCell ref="K15:P15"/>
    <mergeCell ref="Q15:V15"/>
    <mergeCell ref="W14:AB14"/>
    <mergeCell ref="AC14:AH14"/>
    <mergeCell ref="W15:AB15"/>
    <mergeCell ref="AC15:AH15"/>
    <mergeCell ref="W17:AB17"/>
    <mergeCell ref="AC17:AH17"/>
    <mergeCell ref="A16:D16"/>
    <mergeCell ref="E16:J16"/>
    <mergeCell ref="A17:D17"/>
    <mergeCell ref="E17:J17"/>
    <mergeCell ref="K17:P17"/>
    <mergeCell ref="Q17:V17"/>
    <mergeCell ref="K16:P16"/>
    <mergeCell ref="Q16:V16"/>
    <mergeCell ref="A18:D18"/>
    <mergeCell ref="E18:J18"/>
    <mergeCell ref="A19:D19"/>
    <mergeCell ref="E19:J19"/>
    <mergeCell ref="K20:P20"/>
    <mergeCell ref="Q20:V20"/>
    <mergeCell ref="A20:D20"/>
    <mergeCell ref="E20:J20"/>
    <mergeCell ref="W20:AB20"/>
    <mergeCell ref="AC20:AH20"/>
    <mergeCell ref="K18:P18"/>
    <mergeCell ref="Q18:V18"/>
    <mergeCell ref="W18:AB18"/>
    <mergeCell ref="AC18:AH18"/>
    <mergeCell ref="W19:AB19"/>
    <mergeCell ref="AC19:AH19"/>
    <mergeCell ref="K19:P19"/>
    <mergeCell ref="Q19:V19"/>
    <mergeCell ref="A21:D21"/>
    <mergeCell ref="E21:J21"/>
    <mergeCell ref="W21:AB21"/>
    <mergeCell ref="AC21:AH21"/>
    <mergeCell ref="K21:P21"/>
    <mergeCell ref="Q21:V21"/>
    <mergeCell ref="W22:AB22"/>
    <mergeCell ref="AC22:AH22"/>
    <mergeCell ref="A22:D22"/>
    <mergeCell ref="E22:J22"/>
    <mergeCell ref="K22:P22"/>
    <mergeCell ref="Q22:V22"/>
    <mergeCell ref="A24:V24"/>
    <mergeCell ref="A25:B25"/>
    <mergeCell ref="C25:D25"/>
    <mergeCell ref="E25:J25"/>
    <mergeCell ref="K25:P25"/>
    <mergeCell ref="Q25:V25"/>
    <mergeCell ref="W25:AB25"/>
    <mergeCell ref="AC25:AH25"/>
    <mergeCell ref="Q26:S26"/>
    <mergeCell ref="T26:V26"/>
    <mergeCell ref="W26:Y26"/>
    <mergeCell ref="Z26:AB26"/>
    <mergeCell ref="AF26:AH26"/>
    <mergeCell ref="AC26:AE26"/>
    <mergeCell ref="T27:V27"/>
    <mergeCell ref="W28:Y28"/>
    <mergeCell ref="Z28:AB28"/>
    <mergeCell ref="AC28:AE28"/>
    <mergeCell ref="Z27:AB27"/>
    <mergeCell ref="AC27:AE27"/>
    <mergeCell ref="E26:G26"/>
    <mergeCell ref="H26:J26"/>
    <mergeCell ref="K26:M26"/>
    <mergeCell ref="N26:P26"/>
    <mergeCell ref="Q28:S28"/>
    <mergeCell ref="A27:D27"/>
    <mergeCell ref="E27:G27"/>
    <mergeCell ref="H27:J27"/>
    <mergeCell ref="K27:M27"/>
    <mergeCell ref="N27:P27"/>
    <mergeCell ref="Q27:S27"/>
    <mergeCell ref="A28:D28"/>
    <mergeCell ref="E28:G28"/>
    <mergeCell ref="H28:J28"/>
    <mergeCell ref="K28:M28"/>
    <mergeCell ref="A30:D30"/>
    <mergeCell ref="H30:J30"/>
    <mergeCell ref="K30:M30"/>
    <mergeCell ref="AF28:AH28"/>
    <mergeCell ref="AC30:AE30"/>
    <mergeCell ref="AF30:AH30"/>
    <mergeCell ref="A29:D29"/>
    <mergeCell ref="E29:G29"/>
    <mergeCell ref="H29:J29"/>
    <mergeCell ref="K29:M29"/>
    <mergeCell ref="E30:G30"/>
    <mergeCell ref="T28:V28"/>
    <mergeCell ref="AF27:AH27"/>
    <mergeCell ref="W27:Y27"/>
    <mergeCell ref="N29:P29"/>
    <mergeCell ref="Q29:S29"/>
    <mergeCell ref="T29:V29"/>
    <mergeCell ref="W29:Y29"/>
    <mergeCell ref="Z29:AB29"/>
    <mergeCell ref="AC29:AE29"/>
    <mergeCell ref="AF29:AH29"/>
    <mergeCell ref="N28:P28"/>
    <mergeCell ref="AF32:AH32"/>
    <mergeCell ref="Z32:AB32"/>
    <mergeCell ref="AC32:AE32"/>
    <mergeCell ref="A32:D32"/>
    <mergeCell ref="E32:G32"/>
    <mergeCell ref="H32:J32"/>
    <mergeCell ref="K32:M32"/>
    <mergeCell ref="N32:P32"/>
    <mergeCell ref="Q32:S32"/>
    <mergeCell ref="T32:V32"/>
    <mergeCell ref="W32:Y32"/>
    <mergeCell ref="Z30:AB30"/>
    <mergeCell ref="Q30:S30"/>
    <mergeCell ref="T30:V30"/>
    <mergeCell ref="N30:P30"/>
    <mergeCell ref="W30:Y30"/>
    <mergeCell ref="T31:V31"/>
    <mergeCell ref="W31:Y31"/>
    <mergeCell ref="Z31:AB31"/>
  </mergeCells>
  <printOptions/>
  <pageMargins left="0.75" right="0.75" top="1" bottom="1" header="0.512" footer="0.512"/>
  <pageSetup horizontalDpi="600" verticalDpi="600" orientation="portrait" paperSize="9" scale="59" r:id="rId2"/>
  <headerFooter alignWithMargins="0">
    <oddFooter>&amp;C-&amp;12 &amp;16 21&amp;11-</oddFooter>
  </headerFooter>
  <drawing r:id="rId1"/>
</worksheet>
</file>

<file path=xl/worksheets/sheet24.xml><?xml version="1.0" encoding="utf-8"?>
<worksheet xmlns="http://schemas.openxmlformats.org/spreadsheetml/2006/main" xmlns:r="http://schemas.openxmlformats.org/officeDocument/2006/relationships">
  <sheetPr>
    <tabColor theme="9" tint="0.5999900102615356"/>
  </sheetPr>
  <dimension ref="A1:X29"/>
  <sheetViews>
    <sheetView view="pageBreakPreview" zoomScale="50" zoomScaleNormal="50" zoomScaleSheetLayoutView="50" zoomScalePageLayoutView="0" workbookViewId="0" topLeftCell="A1">
      <pane xSplit="4" ySplit="1" topLeftCell="E2" activePane="bottomRight" state="frozen"/>
      <selection pane="topLeft" activeCell="M22" sqref="M22"/>
      <selection pane="topRight" activeCell="M22" sqref="M22"/>
      <selection pane="bottomLeft" activeCell="M22" sqref="M22"/>
      <selection pane="bottomRight" activeCell="AC14" sqref="AC14"/>
    </sheetView>
  </sheetViews>
  <sheetFormatPr defaultColWidth="9.00390625" defaultRowHeight="13.5"/>
  <cols>
    <col min="1" max="1" width="2.625" style="0" customWidth="1"/>
    <col min="2" max="2" width="10.625" style="0" customWidth="1"/>
    <col min="3" max="3" width="14.875" style="0" customWidth="1"/>
    <col min="4" max="4" width="2.625" style="0" customWidth="1"/>
    <col min="5" max="20" width="6.625" style="0" customWidth="1"/>
    <col min="21" max="24" width="6.625" style="135" customWidth="1"/>
  </cols>
  <sheetData>
    <row r="1" spans="1:24" s="12" customFormat="1" ht="39.75" customHeight="1" thickBot="1">
      <c r="A1" s="1062" t="s">
        <v>462</v>
      </c>
      <c r="B1" s="674"/>
      <c r="C1" s="674"/>
      <c r="D1" s="674"/>
      <c r="E1" s="674"/>
      <c r="F1" s="674"/>
      <c r="G1" s="674"/>
      <c r="H1" s="674"/>
      <c r="I1" s="674"/>
      <c r="J1" s="674"/>
      <c r="K1" s="674"/>
      <c r="L1" s="674"/>
      <c r="M1" s="674"/>
      <c r="N1" s="674"/>
      <c r="O1" s="674"/>
      <c r="P1" s="97"/>
      <c r="Q1" s="27"/>
      <c r="R1" s="27"/>
      <c r="S1" s="27"/>
      <c r="T1" s="97"/>
      <c r="U1" s="169"/>
      <c r="V1" s="169"/>
      <c r="W1" s="169"/>
      <c r="X1" s="300" t="s">
        <v>419</v>
      </c>
    </row>
    <row r="2" spans="1:24" s="26" customFormat="1" ht="54.75" customHeight="1">
      <c r="A2" s="77"/>
      <c r="B2" s="98"/>
      <c r="C2" s="940" t="s">
        <v>274</v>
      </c>
      <c r="D2" s="1499"/>
      <c r="E2" s="1500" t="s">
        <v>551</v>
      </c>
      <c r="F2" s="1501"/>
      <c r="G2" s="1501"/>
      <c r="H2" s="1502"/>
      <c r="I2" s="1500" t="s">
        <v>38</v>
      </c>
      <c r="J2" s="1501"/>
      <c r="K2" s="1501"/>
      <c r="L2" s="1502"/>
      <c r="M2" s="1500" t="s">
        <v>39</v>
      </c>
      <c r="N2" s="1501"/>
      <c r="O2" s="1501"/>
      <c r="P2" s="1502"/>
      <c r="Q2" s="1500" t="s">
        <v>598</v>
      </c>
      <c r="R2" s="1501"/>
      <c r="S2" s="1501"/>
      <c r="T2" s="1503"/>
      <c r="U2" s="1504" t="s">
        <v>499</v>
      </c>
      <c r="V2" s="1505"/>
      <c r="W2" s="1505"/>
      <c r="X2" s="1506"/>
    </row>
    <row r="3" spans="1:24" s="26" customFormat="1" ht="54.75" customHeight="1">
      <c r="A3" s="1507"/>
      <c r="B3" s="1508"/>
      <c r="C3" s="30"/>
      <c r="D3" s="99"/>
      <c r="E3" s="1509" t="s">
        <v>242</v>
      </c>
      <c r="F3" s="1510"/>
      <c r="G3" s="1511" t="s">
        <v>243</v>
      </c>
      <c r="H3" s="1512"/>
      <c r="I3" s="1509" t="s">
        <v>242</v>
      </c>
      <c r="J3" s="1510"/>
      <c r="K3" s="1511" t="s">
        <v>243</v>
      </c>
      <c r="L3" s="1512"/>
      <c r="M3" s="1509" t="s">
        <v>242</v>
      </c>
      <c r="N3" s="1510"/>
      <c r="O3" s="1511" t="s">
        <v>243</v>
      </c>
      <c r="P3" s="1512"/>
      <c r="Q3" s="1509" t="s">
        <v>242</v>
      </c>
      <c r="R3" s="1510"/>
      <c r="S3" s="1511" t="s">
        <v>243</v>
      </c>
      <c r="T3" s="1513"/>
      <c r="U3" s="1510" t="s">
        <v>242</v>
      </c>
      <c r="V3" s="1514"/>
      <c r="W3" s="1514" t="s">
        <v>243</v>
      </c>
      <c r="X3" s="1515"/>
    </row>
    <row r="4" spans="1:24" s="26" customFormat="1" ht="54.75" customHeight="1" thickBot="1">
      <c r="A4" s="1516" t="s">
        <v>463</v>
      </c>
      <c r="B4" s="1517"/>
      <c r="C4" s="1517"/>
      <c r="D4" s="100"/>
      <c r="E4" s="367" t="s">
        <v>183</v>
      </c>
      <c r="F4" s="355" t="s">
        <v>244</v>
      </c>
      <c r="G4" s="41" t="s">
        <v>183</v>
      </c>
      <c r="H4" s="361" t="s">
        <v>245</v>
      </c>
      <c r="I4" s="297" t="s">
        <v>183</v>
      </c>
      <c r="J4" s="355" t="s">
        <v>244</v>
      </c>
      <c r="K4" s="41" t="s">
        <v>183</v>
      </c>
      <c r="L4" s="361" t="s">
        <v>245</v>
      </c>
      <c r="M4" s="367" t="s">
        <v>183</v>
      </c>
      <c r="N4" s="355" t="s">
        <v>244</v>
      </c>
      <c r="O4" s="41" t="s">
        <v>183</v>
      </c>
      <c r="P4" s="361" t="s">
        <v>245</v>
      </c>
      <c r="Q4" s="297" t="s">
        <v>183</v>
      </c>
      <c r="R4" s="355" t="s">
        <v>244</v>
      </c>
      <c r="S4" s="41" t="s">
        <v>183</v>
      </c>
      <c r="T4" s="378" t="s">
        <v>245</v>
      </c>
      <c r="U4" s="297" t="s">
        <v>183</v>
      </c>
      <c r="V4" s="355" t="s">
        <v>244</v>
      </c>
      <c r="W4" s="41" t="s">
        <v>183</v>
      </c>
      <c r="X4" s="378" t="s">
        <v>245</v>
      </c>
    </row>
    <row r="5" spans="1:24" s="26" customFormat="1" ht="54.75" customHeight="1">
      <c r="A5" s="101"/>
      <c r="B5" s="1518" t="s">
        <v>241</v>
      </c>
      <c r="C5" s="1518"/>
      <c r="D5" s="102"/>
      <c r="E5" s="373">
        <v>26</v>
      </c>
      <c r="F5" s="356">
        <v>6</v>
      </c>
      <c r="G5" s="136">
        <v>1</v>
      </c>
      <c r="H5" s="362">
        <v>1</v>
      </c>
      <c r="I5" s="368">
        <v>23</v>
      </c>
      <c r="J5" s="356">
        <v>3</v>
      </c>
      <c r="K5" s="136"/>
      <c r="L5" s="362"/>
      <c r="M5" s="368">
        <v>27</v>
      </c>
      <c r="N5" s="356">
        <v>1</v>
      </c>
      <c r="O5" s="136"/>
      <c r="P5" s="379"/>
      <c r="Q5" s="368">
        <v>16</v>
      </c>
      <c r="R5" s="356">
        <v>5</v>
      </c>
      <c r="S5" s="136"/>
      <c r="T5" s="379"/>
      <c r="U5" s="368">
        <v>12</v>
      </c>
      <c r="V5" s="356">
        <v>3</v>
      </c>
      <c r="W5" s="136"/>
      <c r="X5" s="379"/>
    </row>
    <row r="6" spans="1:24" s="26" customFormat="1" ht="54.75" customHeight="1">
      <c r="A6" s="94"/>
      <c r="B6" s="1519" t="s">
        <v>239</v>
      </c>
      <c r="C6" s="1519"/>
      <c r="D6" s="103"/>
      <c r="E6" s="374">
        <v>5</v>
      </c>
      <c r="F6" s="357">
        <v>1</v>
      </c>
      <c r="G6" s="137"/>
      <c r="H6" s="363"/>
      <c r="I6" s="369">
        <v>4</v>
      </c>
      <c r="J6" s="357">
        <v>1</v>
      </c>
      <c r="K6" s="137"/>
      <c r="L6" s="363"/>
      <c r="M6" s="369">
        <v>2</v>
      </c>
      <c r="N6" s="357"/>
      <c r="O6" s="137">
        <v>1</v>
      </c>
      <c r="P6" s="380">
        <v>1</v>
      </c>
      <c r="Q6" s="369">
        <v>2</v>
      </c>
      <c r="R6" s="357"/>
      <c r="S6" s="137"/>
      <c r="T6" s="380"/>
      <c r="U6" s="369">
        <v>4</v>
      </c>
      <c r="V6" s="357"/>
      <c r="W6" s="137"/>
      <c r="X6" s="380"/>
    </row>
    <row r="7" spans="1:24" s="26" customFormat="1" ht="54.75" customHeight="1">
      <c r="A7" s="94"/>
      <c r="B7" s="1519" t="s">
        <v>246</v>
      </c>
      <c r="C7" s="1519"/>
      <c r="D7" s="103"/>
      <c r="E7" s="374"/>
      <c r="F7" s="357"/>
      <c r="G7" s="137"/>
      <c r="H7" s="363"/>
      <c r="I7" s="374">
        <v>1</v>
      </c>
      <c r="J7" s="357"/>
      <c r="K7" s="137"/>
      <c r="L7" s="393"/>
      <c r="M7" s="369">
        <v>1</v>
      </c>
      <c r="N7" s="357">
        <v>1</v>
      </c>
      <c r="O7" s="137">
        <v>2</v>
      </c>
      <c r="P7" s="380">
        <v>2</v>
      </c>
      <c r="Q7" s="369"/>
      <c r="R7" s="357"/>
      <c r="S7" s="137">
        <v>2</v>
      </c>
      <c r="T7" s="380">
        <v>2</v>
      </c>
      <c r="U7" s="369"/>
      <c r="V7" s="357"/>
      <c r="W7" s="137">
        <v>3</v>
      </c>
      <c r="X7" s="380">
        <v>3</v>
      </c>
    </row>
    <row r="8" spans="1:24" s="26" customFormat="1" ht="54.75" customHeight="1">
      <c r="A8" s="94"/>
      <c r="B8" s="1519" t="s">
        <v>247</v>
      </c>
      <c r="C8" s="1519"/>
      <c r="D8" s="95"/>
      <c r="E8" s="374">
        <v>4</v>
      </c>
      <c r="F8" s="357"/>
      <c r="G8" s="137"/>
      <c r="H8" s="363"/>
      <c r="I8" s="374">
        <v>2</v>
      </c>
      <c r="J8" s="357"/>
      <c r="K8" s="137"/>
      <c r="L8" s="393"/>
      <c r="M8" s="369">
        <v>1</v>
      </c>
      <c r="N8" s="357"/>
      <c r="O8" s="137"/>
      <c r="P8" s="380"/>
      <c r="Q8" s="369">
        <v>3</v>
      </c>
      <c r="R8" s="357">
        <v>1</v>
      </c>
      <c r="S8" s="137">
        <v>1</v>
      </c>
      <c r="T8" s="380">
        <v>1</v>
      </c>
      <c r="U8" s="369">
        <v>1</v>
      </c>
      <c r="V8" s="357"/>
      <c r="W8" s="137"/>
      <c r="X8" s="380"/>
    </row>
    <row r="9" spans="1:24" s="26" customFormat="1" ht="54.75" customHeight="1">
      <c r="A9" s="94"/>
      <c r="B9" s="1519" t="s">
        <v>248</v>
      </c>
      <c r="C9" s="1519"/>
      <c r="D9" s="103"/>
      <c r="E9" s="374"/>
      <c r="F9" s="357"/>
      <c r="G9" s="137"/>
      <c r="H9" s="363"/>
      <c r="I9" s="374"/>
      <c r="J9" s="357"/>
      <c r="K9" s="137"/>
      <c r="L9" s="393"/>
      <c r="M9" s="369"/>
      <c r="N9" s="357"/>
      <c r="O9" s="137"/>
      <c r="P9" s="380"/>
      <c r="Q9" s="369"/>
      <c r="R9" s="357"/>
      <c r="S9" s="137"/>
      <c r="T9" s="380"/>
      <c r="U9" s="369"/>
      <c r="V9" s="357"/>
      <c r="W9" s="137"/>
      <c r="X9" s="380"/>
    </row>
    <row r="10" spans="1:24" s="26" customFormat="1" ht="54.75" customHeight="1">
      <c r="A10" s="94"/>
      <c r="B10" s="1519" t="s">
        <v>249</v>
      </c>
      <c r="C10" s="1519"/>
      <c r="D10" s="103"/>
      <c r="E10" s="374"/>
      <c r="F10" s="357"/>
      <c r="G10" s="137"/>
      <c r="H10" s="363"/>
      <c r="I10" s="374"/>
      <c r="J10" s="357"/>
      <c r="K10" s="137"/>
      <c r="L10" s="393"/>
      <c r="M10" s="369"/>
      <c r="N10" s="357"/>
      <c r="O10" s="137"/>
      <c r="P10" s="380"/>
      <c r="Q10" s="369"/>
      <c r="R10" s="357"/>
      <c r="S10" s="137"/>
      <c r="T10" s="380"/>
      <c r="U10" s="369"/>
      <c r="V10" s="357"/>
      <c r="W10" s="137"/>
      <c r="X10" s="380"/>
    </row>
    <row r="11" spans="1:24" s="26" customFormat="1" ht="54.75" customHeight="1">
      <c r="A11" s="94"/>
      <c r="B11" s="1519" t="s">
        <v>250</v>
      </c>
      <c r="C11" s="1519"/>
      <c r="D11" s="103"/>
      <c r="E11" s="374"/>
      <c r="F11" s="357"/>
      <c r="G11" s="137"/>
      <c r="H11" s="363"/>
      <c r="I11" s="374"/>
      <c r="J11" s="357"/>
      <c r="K11" s="137"/>
      <c r="L11" s="393"/>
      <c r="M11" s="369">
        <v>1</v>
      </c>
      <c r="N11" s="357"/>
      <c r="O11" s="137"/>
      <c r="P11" s="380"/>
      <c r="Q11" s="369"/>
      <c r="R11" s="357"/>
      <c r="S11" s="137"/>
      <c r="T11" s="380"/>
      <c r="U11" s="369"/>
      <c r="V11" s="357"/>
      <c r="W11" s="137"/>
      <c r="X11" s="380"/>
    </row>
    <row r="12" spans="1:24" s="26" customFormat="1" ht="54.75" customHeight="1">
      <c r="A12" s="94"/>
      <c r="B12" s="1519" t="s">
        <v>251</v>
      </c>
      <c r="C12" s="1519"/>
      <c r="D12" s="103"/>
      <c r="E12" s="374">
        <v>6</v>
      </c>
      <c r="F12" s="357">
        <v>3</v>
      </c>
      <c r="G12" s="137">
        <v>1</v>
      </c>
      <c r="H12" s="363">
        <v>1</v>
      </c>
      <c r="I12" s="374">
        <v>6</v>
      </c>
      <c r="J12" s="357">
        <v>1</v>
      </c>
      <c r="K12" s="137"/>
      <c r="L12" s="393"/>
      <c r="M12" s="369">
        <v>5</v>
      </c>
      <c r="N12" s="357"/>
      <c r="O12" s="137"/>
      <c r="P12" s="380"/>
      <c r="Q12" s="369">
        <v>5</v>
      </c>
      <c r="R12" s="357"/>
      <c r="S12" s="137"/>
      <c r="T12" s="380"/>
      <c r="U12" s="369">
        <v>1</v>
      </c>
      <c r="V12" s="357">
        <v>1</v>
      </c>
      <c r="W12" s="137"/>
      <c r="X12" s="380"/>
    </row>
    <row r="13" spans="1:24" s="26" customFormat="1" ht="54.75" customHeight="1">
      <c r="A13" s="94"/>
      <c r="B13" s="1519" t="s">
        <v>252</v>
      </c>
      <c r="C13" s="1519"/>
      <c r="D13" s="103"/>
      <c r="E13" s="374"/>
      <c r="F13" s="357"/>
      <c r="G13" s="137"/>
      <c r="H13" s="363"/>
      <c r="I13" s="374"/>
      <c r="J13" s="357"/>
      <c r="K13" s="137"/>
      <c r="L13" s="393"/>
      <c r="M13" s="369"/>
      <c r="N13" s="357"/>
      <c r="O13" s="137"/>
      <c r="P13" s="380"/>
      <c r="Q13" s="369"/>
      <c r="R13" s="357"/>
      <c r="S13" s="137"/>
      <c r="T13" s="380"/>
      <c r="U13" s="369">
        <v>7</v>
      </c>
      <c r="V13" s="357">
        <v>3</v>
      </c>
      <c r="W13" s="137">
        <v>9</v>
      </c>
      <c r="X13" s="380">
        <v>9</v>
      </c>
    </row>
    <row r="14" spans="1:24" s="26" customFormat="1" ht="54.75" customHeight="1">
      <c r="A14" s="94"/>
      <c r="B14" s="1519" t="s">
        <v>253</v>
      </c>
      <c r="C14" s="1519"/>
      <c r="D14" s="95"/>
      <c r="E14" s="374"/>
      <c r="F14" s="357"/>
      <c r="G14" s="137"/>
      <c r="H14" s="363"/>
      <c r="I14" s="374"/>
      <c r="J14" s="357"/>
      <c r="K14" s="137"/>
      <c r="L14" s="393"/>
      <c r="M14" s="369">
        <v>1</v>
      </c>
      <c r="N14" s="357">
        <v>1</v>
      </c>
      <c r="O14" s="137">
        <v>1</v>
      </c>
      <c r="P14" s="380">
        <v>1</v>
      </c>
      <c r="Q14" s="369"/>
      <c r="R14" s="357"/>
      <c r="S14" s="137"/>
      <c r="T14" s="380"/>
      <c r="U14" s="369"/>
      <c r="V14" s="357"/>
      <c r="W14" s="137"/>
      <c r="X14" s="380"/>
    </row>
    <row r="15" spans="1:24" s="26" customFormat="1" ht="54.75" customHeight="1">
      <c r="A15" s="94"/>
      <c r="B15" s="1519" t="s">
        <v>254</v>
      </c>
      <c r="C15" s="1519"/>
      <c r="D15" s="95"/>
      <c r="E15" s="374">
        <v>1</v>
      </c>
      <c r="F15" s="357">
        <v>1</v>
      </c>
      <c r="G15" s="137"/>
      <c r="H15" s="363"/>
      <c r="I15" s="374"/>
      <c r="J15" s="357"/>
      <c r="K15" s="137"/>
      <c r="L15" s="393"/>
      <c r="M15" s="369">
        <v>1</v>
      </c>
      <c r="N15" s="357">
        <v>1</v>
      </c>
      <c r="O15" s="137"/>
      <c r="P15" s="380"/>
      <c r="Q15" s="369"/>
      <c r="R15" s="357"/>
      <c r="S15" s="137"/>
      <c r="T15" s="380"/>
      <c r="U15" s="369">
        <v>1</v>
      </c>
      <c r="V15" s="357"/>
      <c r="W15" s="137"/>
      <c r="X15" s="380"/>
    </row>
    <row r="16" spans="1:24" s="26" customFormat="1" ht="54.75" customHeight="1">
      <c r="A16" s="94"/>
      <c r="B16" s="1519" t="s">
        <v>255</v>
      </c>
      <c r="C16" s="1519"/>
      <c r="D16" s="95"/>
      <c r="E16" s="374"/>
      <c r="F16" s="357"/>
      <c r="G16" s="137"/>
      <c r="H16" s="363"/>
      <c r="I16" s="374"/>
      <c r="J16" s="357"/>
      <c r="K16" s="137"/>
      <c r="L16" s="393"/>
      <c r="M16" s="369"/>
      <c r="N16" s="357"/>
      <c r="O16" s="137"/>
      <c r="P16" s="380"/>
      <c r="Q16" s="369"/>
      <c r="R16" s="357"/>
      <c r="S16" s="137"/>
      <c r="T16" s="380"/>
      <c r="U16" s="369">
        <v>1</v>
      </c>
      <c r="V16" s="357"/>
      <c r="W16" s="137"/>
      <c r="X16" s="380"/>
    </row>
    <row r="17" spans="1:24" s="26" customFormat="1" ht="54.75" customHeight="1">
      <c r="A17" s="94"/>
      <c r="B17" s="1519" t="s">
        <v>256</v>
      </c>
      <c r="C17" s="1519"/>
      <c r="D17" s="95"/>
      <c r="E17" s="374">
        <v>2</v>
      </c>
      <c r="F17" s="357">
        <v>2</v>
      </c>
      <c r="G17" s="137"/>
      <c r="H17" s="363"/>
      <c r="I17" s="374">
        <v>7</v>
      </c>
      <c r="J17" s="357">
        <v>3</v>
      </c>
      <c r="K17" s="137">
        <v>2</v>
      </c>
      <c r="L17" s="393">
        <v>2</v>
      </c>
      <c r="M17" s="369">
        <v>3</v>
      </c>
      <c r="N17" s="357">
        <v>3</v>
      </c>
      <c r="O17" s="137">
        <v>3</v>
      </c>
      <c r="P17" s="380">
        <v>3</v>
      </c>
      <c r="Q17" s="369">
        <v>3</v>
      </c>
      <c r="R17" s="357">
        <v>3</v>
      </c>
      <c r="S17" s="137"/>
      <c r="T17" s="380"/>
      <c r="U17" s="369"/>
      <c r="V17" s="357"/>
      <c r="W17" s="137"/>
      <c r="X17" s="380"/>
    </row>
    <row r="18" spans="1:24" s="26" customFormat="1" ht="54.75" customHeight="1">
      <c r="A18" s="94"/>
      <c r="B18" s="1519" t="s">
        <v>240</v>
      </c>
      <c r="C18" s="1519"/>
      <c r="D18" s="95"/>
      <c r="E18" s="374">
        <v>9</v>
      </c>
      <c r="F18" s="357">
        <v>1</v>
      </c>
      <c r="G18" s="137">
        <v>1</v>
      </c>
      <c r="H18" s="363">
        <v>1</v>
      </c>
      <c r="I18" s="374">
        <v>9</v>
      </c>
      <c r="J18" s="357">
        <v>5</v>
      </c>
      <c r="K18" s="137"/>
      <c r="L18" s="393"/>
      <c r="M18" s="369">
        <v>10</v>
      </c>
      <c r="N18" s="357">
        <v>4</v>
      </c>
      <c r="O18" s="137">
        <v>1</v>
      </c>
      <c r="P18" s="380">
        <v>1</v>
      </c>
      <c r="Q18" s="369">
        <v>9</v>
      </c>
      <c r="R18" s="357">
        <v>2</v>
      </c>
      <c r="S18" s="137">
        <v>1</v>
      </c>
      <c r="T18" s="380">
        <v>1</v>
      </c>
      <c r="U18" s="369">
        <v>2</v>
      </c>
      <c r="V18" s="357">
        <v>2</v>
      </c>
      <c r="W18" s="137">
        <v>1</v>
      </c>
      <c r="X18" s="380">
        <v>1</v>
      </c>
    </row>
    <row r="19" spans="1:24" s="26" customFormat="1" ht="54.75" customHeight="1">
      <c r="A19" s="94"/>
      <c r="B19" s="1519" t="s">
        <v>257</v>
      </c>
      <c r="C19" s="1519"/>
      <c r="D19" s="95"/>
      <c r="E19" s="374"/>
      <c r="F19" s="357"/>
      <c r="G19" s="137"/>
      <c r="H19" s="363"/>
      <c r="I19" s="374">
        <v>1</v>
      </c>
      <c r="J19" s="357">
        <v>1</v>
      </c>
      <c r="K19" s="137"/>
      <c r="L19" s="393"/>
      <c r="M19" s="369"/>
      <c r="N19" s="357"/>
      <c r="O19" s="137"/>
      <c r="P19" s="380"/>
      <c r="Q19" s="369"/>
      <c r="R19" s="357"/>
      <c r="S19" s="137"/>
      <c r="T19" s="380"/>
      <c r="U19" s="369">
        <v>13</v>
      </c>
      <c r="V19" s="357">
        <v>2</v>
      </c>
      <c r="W19" s="137"/>
      <c r="X19" s="380"/>
    </row>
    <row r="20" spans="1:24" s="26" customFormat="1" ht="54.75" customHeight="1">
      <c r="A20" s="94"/>
      <c r="B20" s="653" t="s">
        <v>258</v>
      </c>
      <c r="C20" s="653"/>
      <c r="D20" s="95"/>
      <c r="E20" s="374"/>
      <c r="F20" s="357"/>
      <c r="G20" s="137"/>
      <c r="H20" s="363"/>
      <c r="I20" s="374"/>
      <c r="J20" s="357"/>
      <c r="K20" s="137"/>
      <c r="L20" s="393"/>
      <c r="M20" s="369">
        <v>1</v>
      </c>
      <c r="N20" s="357">
        <v>1</v>
      </c>
      <c r="O20" s="137">
        <v>1</v>
      </c>
      <c r="P20" s="380">
        <v>1</v>
      </c>
      <c r="Q20" s="369"/>
      <c r="R20" s="357"/>
      <c r="S20" s="137"/>
      <c r="T20" s="380"/>
      <c r="U20" s="369">
        <v>2</v>
      </c>
      <c r="V20" s="357"/>
      <c r="W20" s="137"/>
      <c r="X20" s="380"/>
    </row>
    <row r="21" spans="1:24" s="26" customFormat="1" ht="54.75" customHeight="1">
      <c r="A21" s="94"/>
      <c r="B21" s="1519" t="s">
        <v>259</v>
      </c>
      <c r="C21" s="1519"/>
      <c r="D21" s="95"/>
      <c r="E21" s="374"/>
      <c r="F21" s="357"/>
      <c r="G21" s="137"/>
      <c r="H21" s="363"/>
      <c r="I21" s="374">
        <v>1</v>
      </c>
      <c r="J21" s="357"/>
      <c r="K21" s="137"/>
      <c r="L21" s="393"/>
      <c r="M21" s="369"/>
      <c r="N21" s="357"/>
      <c r="O21" s="137"/>
      <c r="P21" s="380"/>
      <c r="Q21" s="369"/>
      <c r="R21" s="357"/>
      <c r="S21" s="137"/>
      <c r="T21" s="380"/>
      <c r="U21" s="369"/>
      <c r="V21" s="357"/>
      <c r="W21" s="137"/>
      <c r="X21" s="380"/>
    </row>
    <row r="22" spans="1:24" s="26" customFormat="1" ht="54.75" customHeight="1">
      <c r="A22" s="94"/>
      <c r="B22" s="1519" t="s">
        <v>308</v>
      </c>
      <c r="C22" s="1519"/>
      <c r="D22" s="95"/>
      <c r="E22" s="374"/>
      <c r="F22" s="357"/>
      <c r="G22" s="137"/>
      <c r="H22" s="363"/>
      <c r="I22" s="374"/>
      <c r="J22" s="357"/>
      <c r="K22" s="137"/>
      <c r="L22" s="393"/>
      <c r="M22" s="369"/>
      <c r="N22" s="357"/>
      <c r="O22" s="137"/>
      <c r="P22" s="380"/>
      <c r="Q22" s="369"/>
      <c r="R22" s="357"/>
      <c r="S22" s="137"/>
      <c r="T22" s="380"/>
      <c r="U22" s="369"/>
      <c r="V22" s="357"/>
      <c r="W22" s="137"/>
      <c r="X22" s="380"/>
    </row>
    <row r="23" spans="1:24" s="26" customFormat="1" ht="54.75" customHeight="1">
      <c r="A23" s="94"/>
      <c r="B23" s="1519" t="s">
        <v>260</v>
      </c>
      <c r="C23" s="1519"/>
      <c r="D23" s="95"/>
      <c r="E23" s="374"/>
      <c r="F23" s="357"/>
      <c r="G23" s="137"/>
      <c r="H23" s="363"/>
      <c r="I23" s="374"/>
      <c r="J23" s="357"/>
      <c r="K23" s="137"/>
      <c r="L23" s="393"/>
      <c r="M23" s="369"/>
      <c r="N23" s="357"/>
      <c r="O23" s="137"/>
      <c r="P23" s="380"/>
      <c r="Q23" s="369"/>
      <c r="R23" s="357"/>
      <c r="S23" s="137"/>
      <c r="T23" s="380"/>
      <c r="U23" s="369"/>
      <c r="V23" s="357"/>
      <c r="W23" s="137"/>
      <c r="X23" s="380"/>
    </row>
    <row r="24" spans="1:24" s="26" customFormat="1" ht="54.75" customHeight="1">
      <c r="A24" s="94"/>
      <c r="B24" s="1519" t="s">
        <v>295</v>
      </c>
      <c r="C24" s="1519"/>
      <c r="D24" s="95"/>
      <c r="E24" s="374">
        <v>5</v>
      </c>
      <c r="F24" s="357">
        <v>1</v>
      </c>
      <c r="G24" s="137"/>
      <c r="H24" s="363"/>
      <c r="I24" s="374"/>
      <c r="J24" s="357"/>
      <c r="K24" s="137"/>
      <c r="L24" s="393"/>
      <c r="M24" s="369">
        <v>5</v>
      </c>
      <c r="N24" s="357"/>
      <c r="O24" s="137"/>
      <c r="P24" s="380"/>
      <c r="Q24" s="369"/>
      <c r="R24" s="357"/>
      <c r="S24" s="137"/>
      <c r="T24" s="380"/>
      <c r="U24" s="369">
        <v>2</v>
      </c>
      <c r="V24" s="357">
        <v>1</v>
      </c>
      <c r="W24" s="137"/>
      <c r="X24" s="380"/>
    </row>
    <row r="25" spans="1:24" s="26" customFormat="1" ht="54.75" customHeight="1">
      <c r="A25" s="139"/>
      <c r="B25" s="1521" t="s">
        <v>261</v>
      </c>
      <c r="C25" s="1521"/>
      <c r="D25" s="140"/>
      <c r="E25" s="375"/>
      <c r="F25" s="358"/>
      <c r="G25" s="141"/>
      <c r="H25" s="364"/>
      <c r="I25" s="375"/>
      <c r="J25" s="358"/>
      <c r="K25" s="141"/>
      <c r="L25" s="394"/>
      <c r="M25" s="370"/>
      <c r="N25" s="358"/>
      <c r="O25" s="141"/>
      <c r="P25" s="381"/>
      <c r="Q25" s="370"/>
      <c r="R25" s="358"/>
      <c r="S25" s="141"/>
      <c r="T25" s="381"/>
      <c r="U25" s="370">
        <v>6</v>
      </c>
      <c r="V25" s="358">
        <v>3</v>
      </c>
      <c r="W25" s="141"/>
      <c r="X25" s="381"/>
    </row>
    <row r="26" spans="1:24" s="26" customFormat="1" ht="54.75" customHeight="1">
      <c r="A26" s="94"/>
      <c r="B26" s="1519" t="s">
        <v>20</v>
      </c>
      <c r="C26" s="1519"/>
      <c r="D26" s="95"/>
      <c r="E26" s="374"/>
      <c r="F26" s="357"/>
      <c r="G26" s="137"/>
      <c r="H26" s="363"/>
      <c r="I26" s="374"/>
      <c r="J26" s="357"/>
      <c r="K26" s="137"/>
      <c r="L26" s="393"/>
      <c r="M26" s="369">
        <v>1</v>
      </c>
      <c r="N26" s="357">
        <v>1</v>
      </c>
      <c r="O26" s="137"/>
      <c r="P26" s="380"/>
      <c r="Q26" s="369"/>
      <c r="R26" s="357"/>
      <c r="S26" s="137"/>
      <c r="T26" s="380"/>
      <c r="U26" s="369"/>
      <c r="V26" s="357"/>
      <c r="W26" s="137"/>
      <c r="X26" s="380"/>
    </row>
    <row r="27" spans="1:24" s="26" customFormat="1" ht="54.75" customHeight="1" thickBot="1">
      <c r="A27" s="82"/>
      <c r="B27" s="1520" t="s">
        <v>309</v>
      </c>
      <c r="C27" s="1520"/>
      <c r="D27" s="79"/>
      <c r="E27" s="376"/>
      <c r="F27" s="359"/>
      <c r="G27" s="142"/>
      <c r="H27" s="365"/>
      <c r="I27" s="376">
        <v>1</v>
      </c>
      <c r="J27" s="359"/>
      <c r="K27" s="142"/>
      <c r="L27" s="395"/>
      <c r="M27" s="371"/>
      <c r="N27" s="359"/>
      <c r="O27" s="142"/>
      <c r="P27" s="382"/>
      <c r="Q27" s="371"/>
      <c r="R27" s="359"/>
      <c r="S27" s="142"/>
      <c r="T27" s="382"/>
      <c r="U27" s="371"/>
      <c r="V27" s="359"/>
      <c r="W27" s="142"/>
      <c r="X27" s="382"/>
    </row>
    <row r="28" spans="1:24" s="26" customFormat="1" ht="54.75" customHeight="1" thickBot="1">
      <c r="A28" s="68"/>
      <c r="B28" s="1410" t="s">
        <v>298</v>
      </c>
      <c r="C28" s="1410"/>
      <c r="D28" s="96"/>
      <c r="E28" s="372">
        <f>SUM(E5:E27)</f>
        <v>58</v>
      </c>
      <c r="F28" s="360">
        <f>SUM(F5:F27)</f>
        <v>15</v>
      </c>
      <c r="G28" s="167">
        <f>SUM(G5:G27)</f>
        <v>3</v>
      </c>
      <c r="H28" s="366">
        <f>SUM(H5:H27)</f>
        <v>3</v>
      </c>
      <c r="I28" s="377">
        <f aca="true" t="shared" si="0" ref="I28:X28">SUM(I5:I27)</f>
        <v>55</v>
      </c>
      <c r="J28" s="360">
        <f t="shared" si="0"/>
        <v>14</v>
      </c>
      <c r="K28" s="167">
        <f t="shared" si="0"/>
        <v>2</v>
      </c>
      <c r="L28" s="366">
        <f t="shared" si="0"/>
        <v>2</v>
      </c>
      <c r="M28" s="372">
        <f t="shared" si="0"/>
        <v>59</v>
      </c>
      <c r="N28" s="360">
        <f t="shared" si="0"/>
        <v>13</v>
      </c>
      <c r="O28" s="167">
        <f t="shared" si="0"/>
        <v>9</v>
      </c>
      <c r="P28" s="366">
        <f t="shared" si="0"/>
        <v>9</v>
      </c>
      <c r="Q28" s="377">
        <f t="shared" si="0"/>
        <v>38</v>
      </c>
      <c r="R28" s="360">
        <f t="shared" si="0"/>
        <v>11</v>
      </c>
      <c r="S28" s="167">
        <f t="shared" si="0"/>
        <v>4</v>
      </c>
      <c r="T28" s="396">
        <f t="shared" si="0"/>
        <v>4</v>
      </c>
      <c r="U28" s="372">
        <f t="shared" si="0"/>
        <v>52</v>
      </c>
      <c r="V28" s="360">
        <f t="shared" si="0"/>
        <v>15</v>
      </c>
      <c r="W28" s="167">
        <f t="shared" si="0"/>
        <v>13</v>
      </c>
      <c r="X28" s="383">
        <f t="shared" si="0"/>
        <v>13</v>
      </c>
    </row>
    <row r="29" spans="5:24" ht="13.5">
      <c r="E29" s="10"/>
      <c r="F29" s="10"/>
      <c r="G29" s="10"/>
      <c r="H29" s="10"/>
      <c r="I29" s="10"/>
      <c r="J29" s="10"/>
      <c r="K29" s="10"/>
      <c r="L29" s="10"/>
      <c r="M29" s="10"/>
      <c r="N29" s="10"/>
      <c r="O29" s="10"/>
      <c r="P29" s="10"/>
      <c r="Q29" s="10"/>
      <c r="R29" s="10"/>
      <c r="S29" s="10"/>
      <c r="T29" s="10"/>
      <c r="U29" s="490"/>
      <c r="V29" s="490"/>
      <c r="W29" s="490"/>
      <c r="X29" s="490"/>
    </row>
  </sheetData>
  <sheetProtection/>
  <mergeCells count="43">
    <mergeCell ref="B26:C26"/>
    <mergeCell ref="B27:C27"/>
    <mergeCell ref="B28:C28"/>
    <mergeCell ref="B20:C20"/>
    <mergeCell ref="B21:C21"/>
    <mergeCell ref="B22:C22"/>
    <mergeCell ref="B23:C23"/>
    <mergeCell ref="B24:C24"/>
    <mergeCell ref="B25:C25"/>
    <mergeCell ref="B14:C14"/>
    <mergeCell ref="B15:C15"/>
    <mergeCell ref="B16:C16"/>
    <mergeCell ref="B17:C17"/>
    <mergeCell ref="B18:C18"/>
    <mergeCell ref="B19:C19"/>
    <mergeCell ref="B8:C8"/>
    <mergeCell ref="B9:C9"/>
    <mergeCell ref="B10:C10"/>
    <mergeCell ref="B11:C11"/>
    <mergeCell ref="B12:C12"/>
    <mergeCell ref="B13:C13"/>
    <mergeCell ref="U3:V3"/>
    <mergeCell ref="W3:X3"/>
    <mergeCell ref="A4:C4"/>
    <mergeCell ref="B5:C5"/>
    <mergeCell ref="B6:C6"/>
    <mergeCell ref="B7:C7"/>
    <mergeCell ref="U2:X2"/>
    <mergeCell ref="A3:B3"/>
    <mergeCell ref="E3:F3"/>
    <mergeCell ref="G3:H3"/>
    <mergeCell ref="I3:J3"/>
    <mergeCell ref="K3:L3"/>
    <mergeCell ref="M3:N3"/>
    <mergeCell ref="O3:P3"/>
    <mergeCell ref="Q3:R3"/>
    <mergeCell ref="S3:T3"/>
    <mergeCell ref="A1:O1"/>
    <mergeCell ref="C2:D2"/>
    <mergeCell ref="E2:H2"/>
    <mergeCell ref="I2:L2"/>
    <mergeCell ref="M2:P2"/>
    <mergeCell ref="Q2:T2"/>
  </mergeCells>
  <printOptions horizontalCentered="1"/>
  <pageMargins left="0.7874015748031497" right="0.7874015748031497" top="0.7874015748031497" bottom="0.7874015748031497" header="0.5118110236220472" footer="0.31496062992125984"/>
  <pageSetup horizontalDpi="600" verticalDpi="600" orientation="portrait" paperSize="9" scale="50" r:id="rId2"/>
  <headerFooter alignWithMargins="0">
    <oddFooter>&amp;C&amp;16- 22 -</oddFooter>
  </headerFooter>
  <drawing r:id="rId1"/>
</worksheet>
</file>

<file path=xl/worksheets/sheet25.xml><?xml version="1.0" encoding="utf-8"?>
<worksheet xmlns="http://schemas.openxmlformats.org/spreadsheetml/2006/main" xmlns:r="http://schemas.openxmlformats.org/officeDocument/2006/relationships">
  <sheetPr>
    <tabColor indexed="42"/>
  </sheetPr>
  <dimension ref="B40:I48"/>
  <sheetViews>
    <sheetView view="pageBreakPreview" zoomScaleSheetLayoutView="100" zoomScalePageLayoutView="0" workbookViewId="0" topLeftCell="A19">
      <selection activeCell="E39" sqref="E39"/>
    </sheetView>
  </sheetViews>
  <sheetFormatPr defaultColWidth="9.00390625" defaultRowHeight="13.5"/>
  <cols>
    <col min="2" max="2" width="5.75390625" style="0" customWidth="1"/>
    <col min="3" max="3" width="1.12109375" style="0" customWidth="1"/>
    <col min="4" max="4" width="1.875" style="0" customWidth="1"/>
    <col min="5" max="5" width="12.625" style="0" customWidth="1"/>
    <col min="6" max="7" width="10.625" style="0" customWidth="1"/>
    <col min="8" max="8" width="21.75390625" style="0" customWidth="1"/>
    <col min="9" max="9" width="1.75390625" style="0" customWidth="1"/>
  </cols>
  <sheetData>
    <row r="40" spans="4:9" ht="13.5">
      <c r="D40" s="104"/>
      <c r="E40" s="105"/>
      <c r="F40" s="105"/>
      <c r="G40" s="105"/>
      <c r="H40" s="105"/>
      <c r="I40" s="106"/>
    </row>
    <row r="41" spans="2:9" ht="14.25">
      <c r="B41" s="12"/>
      <c r="C41" s="12"/>
      <c r="D41" s="28"/>
      <c r="E41" s="1524" t="s">
        <v>655</v>
      </c>
      <c r="F41" s="1525"/>
      <c r="G41" s="1525"/>
      <c r="H41" s="1525"/>
      <c r="I41" s="29"/>
    </row>
    <row r="42" spans="2:9" ht="13.5">
      <c r="B42" s="12"/>
      <c r="C42" s="12"/>
      <c r="D42" s="28"/>
      <c r="E42" s="27"/>
      <c r="F42" s="27"/>
      <c r="G42" s="27"/>
      <c r="H42" s="27"/>
      <c r="I42" s="29"/>
    </row>
    <row r="43" spans="2:9" ht="13.5">
      <c r="B43" s="12"/>
      <c r="C43" s="12"/>
      <c r="D43" s="28"/>
      <c r="E43" s="107" t="s">
        <v>262</v>
      </c>
      <c r="F43" s="1522" t="s">
        <v>656</v>
      </c>
      <c r="G43" s="1522"/>
      <c r="H43" s="1522"/>
      <c r="I43" s="29"/>
    </row>
    <row r="44" spans="2:9" ht="30" customHeight="1">
      <c r="B44" s="12"/>
      <c r="C44" s="12"/>
      <c r="D44" s="28"/>
      <c r="E44" s="146" t="s">
        <v>310</v>
      </c>
      <c r="F44" s="1526" t="s">
        <v>481</v>
      </c>
      <c r="G44" s="1527"/>
      <c r="H44" s="1527"/>
      <c r="I44" s="29"/>
    </row>
    <row r="45" spans="2:9" ht="15" customHeight="1">
      <c r="B45" s="12"/>
      <c r="C45" s="12"/>
      <c r="D45" s="28"/>
      <c r="E45" s="1528" t="s">
        <v>671</v>
      </c>
      <c r="F45" s="1528"/>
      <c r="G45" s="1528"/>
      <c r="H45" s="1528"/>
      <c r="I45" s="29"/>
    </row>
    <row r="46" spans="2:9" ht="13.5">
      <c r="B46" s="12"/>
      <c r="C46" s="12"/>
      <c r="D46" s="28"/>
      <c r="E46" s="27"/>
      <c r="F46" s="1522" t="s">
        <v>341</v>
      </c>
      <c r="G46" s="1523"/>
      <c r="H46" s="1523"/>
      <c r="I46" s="29"/>
    </row>
    <row r="47" spans="2:9" ht="13.5">
      <c r="B47" s="12"/>
      <c r="C47" s="12"/>
      <c r="D47" s="28"/>
      <c r="E47" s="12"/>
      <c r="F47" s="1522" t="s">
        <v>300</v>
      </c>
      <c r="G47" s="1522"/>
      <c r="H47" s="1522"/>
      <c r="I47" s="110"/>
    </row>
    <row r="48" spans="4:9" ht="6" customHeight="1">
      <c r="D48" s="108"/>
      <c r="E48" s="6"/>
      <c r="F48" s="6"/>
      <c r="G48" s="6"/>
      <c r="H48" s="6"/>
      <c r="I48" s="109"/>
    </row>
  </sheetData>
  <sheetProtection/>
  <mergeCells count="6">
    <mergeCell ref="F46:H46"/>
    <mergeCell ref="F47:H47"/>
    <mergeCell ref="E41:H41"/>
    <mergeCell ref="F43:H43"/>
    <mergeCell ref="F44:H44"/>
    <mergeCell ref="E45:H45"/>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9" tint="0.5999900102615356"/>
  </sheetPr>
  <dimension ref="A1:K33"/>
  <sheetViews>
    <sheetView view="pageBreakPreview" zoomScale="75" zoomScaleSheetLayoutView="75" zoomScalePageLayoutView="0" workbookViewId="0" topLeftCell="A1">
      <selection activeCell="I27" sqref="I27"/>
    </sheetView>
  </sheetViews>
  <sheetFormatPr defaultColWidth="9.00390625" defaultRowHeight="13.5"/>
  <cols>
    <col min="1" max="1" width="4.75390625" style="0" customWidth="1"/>
    <col min="2" max="2" width="5.25390625" style="0" customWidth="1"/>
    <col min="3" max="3" width="4.25390625" style="0" customWidth="1"/>
    <col min="4" max="4" width="10.625" style="0" customWidth="1"/>
    <col min="5" max="8" width="14.625" style="0" customWidth="1"/>
    <col min="9" max="9" width="14.625" style="116" customWidth="1"/>
  </cols>
  <sheetData>
    <row r="1" spans="1:9" s="26" customFormat="1" ht="21" customHeight="1" thickBot="1">
      <c r="A1" s="673" t="s">
        <v>420</v>
      </c>
      <c r="B1" s="674"/>
      <c r="C1" s="674"/>
      <c r="D1" s="674"/>
      <c r="E1" s="674"/>
      <c r="F1" s="674"/>
      <c r="G1" s="674"/>
      <c r="I1" s="287" t="s">
        <v>419</v>
      </c>
    </row>
    <row r="2" spans="1:9" s="14" customFormat="1" ht="24.75" customHeight="1" thickBot="1">
      <c r="A2" s="678" t="s">
        <v>273</v>
      </c>
      <c r="B2" s="679"/>
      <c r="C2" s="31"/>
      <c r="D2" s="479" t="s">
        <v>274</v>
      </c>
      <c r="E2" s="150" t="s">
        <v>551</v>
      </c>
      <c r="F2" s="150" t="s">
        <v>38</v>
      </c>
      <c r="G2" s="443" t="s">
        <v>39</v>
      </c>
      <c r="H2" s="459" t="s">
        <v>640</v>
      </c>
      <c r="I2" s="455" t="s">
        <v>499</v>
      </c>
    </row>
    <row r="3" spans="1:11" s="14" customFormat="1" ht="36" customHeight="1">
      <c r="A3" s="655" t="s">
        <v>275</v>
      </c>
      <c r="B3" s="661" t="s">
        <v>276</v>
      </c>
      <c r="C3" s="662"/>
      <c r="D3" s="166" t="s">
        <v>277</v>
      </c>
      <c r="E3" s="391">
        <v>907</v>
      </c>
      <c r="F3" s="391">
        <v>804</v>
      </c>
      <c r="G3" s="391">
        <v>714</v>
      </c>
      <c r="H3" s="292">
        <v>700</v>
      </c>
      <c r="I3" s="456">
        <v>684</v>
      </c>
      <c r="K3" s="627"/>
    </row>
    <row r="4" spans="1:9" s="18" customFormat="1" ht="36" customHeight="1">
      <c r="A4" s="656"/>
      <c r="B4" s="663"/>
      <c r="C4" s="664"/>
      <c r="D4" s="88" t="s">
        <v>278</v>
      </c>
      <c r="E4" s="392">
        <v>3433</v>
      </c>
      <c r="F4" s="392">
        <v>3614</v>
      </c>
      <c r="G4" s="392">
        <v>3134</v>
      </c>
      <c r="H4" s="293">
        <v>3212</v>
      </c>
      <c r="I4" s="457">
        <v>3116</v>
      </c>
    </row>
    <row r="5" spans="1:9" s="18" customFormat="1" ht="36" customHeight="1">
      <c r="A5" s="656"/>
      <c r="B5" s="665"/>
      <c r="C5" s="666"/>
      <c r="D5" s="88" t="s">
        <v>279</v>
      </c>
      <c r="E5" s="392">
        <f>SUM(E3,E4)</f>
        <v>4340</v>
      </c>
      <c r="F5" s="392">
        <f>SUM(F3,F4)</f>
        <v>4418</v>
      </c>
      <c r="G5" s="154">
        <f>SUM(G3,G4)</f>
        <v>3848</v>
      </c>
      <c r="H5" s="460">
        <f>SUM(H3,H4)</f>
        <v>3912</v>
      </c>
      <c r="I5" s="458">
        <f>SUM(I3,I4)</f>
        <v>3800</v>
      </c>
    </row>
    <row r="6" spans="1:9" s="18" customFormat="1" ht="36" customHeight="1">
      <c r="A6" s="656"/>
      <c r="B6" s="658" t="s">
        <v>280</v>
      </c>
      <c r="C6" s="659"/>
      <c r="D6" s="660"/>
      <c r="E6" s="392">
        <v>80</v>
      </c>
      <c r="F6" s="392">
        <v>100</v>
      </c>
      <c r="G6" s="392">
        <v>76</v>
      </c>
      <c r="H6" s="460">
        <v>64</v>
      </c>
      <c r="I6" s="457">
        <v>105</v>
      </c>
    </row>
    <row r="7" spans="1:9" s="18" customFormat="1" ht="36" customHeight="1">
      <c r="A7" s="656"/>
      <c r="B7" s="658" t="s">
        <v>281</v>
      </c>
      <c r="C7" s="659"/>
      <c r="D7" s="660"/>
      <c r="E7" s="392">
        <v>118</v>
      </c>
      <c r="F7" s="392">
        <v>86</v>
      </c>
      <c r="G7" s="392">
        <v>62</v>
      </c>
      <c r="H7" s="293">
        <v>56</v>
      </c>
      <c r="I7" s="457">
        <v>68</v>
      </c>
    </row>
    <row r="8" spans="1:9" s="18" customFormat="1" ht="36" customHeight="1" thickBot="1">
      <c r="A8" s="657"/>
      <c r="B8" s="667" t="s">
        <v>272</v>
      </c>
      <c r="C8" s="668"/>
      <c r="D8" s="669"/>
      <c r="E8" s="392">
        <f>SUM(E5,E6,E7)</f>
        <v>4538</v>
      </c>
      <c r="F8" s="392">
        <f>SUM(F5,F6,F7)</f>
        <v>4604</v>
      </c>
      <c r="G8" s="392">
        <f>SUM(G5,G6,G7)</f>
        <v>3986</v>
      </c>
      <c r="H8" s="293">
        <f>SUM(H5,H6,H7)</f>
        <v>4032</v>
      </c>
      <c r="I8" s="457">
        <f>SUM(I5,I6,I7)</f>
        <v>3973</v>
      </c>
    </row>
    <row r="9" spans="1:9" s="18" customFormat="1" ht="36" customHeight="1">
      <c r="A9" s="655" t="s">
        <v>282</v>
      </c>
      <c r="B9" s="661" t="s">
        <v>276</v>
      </c>
      <c r="C9" s="662"/>
      <c r="D9" s="166" t="s">
        <v>277</v>
      </c>
      <c r="E9" s="391">
        <v>910</v>
      </c>
      <c r="F9" s="391">
        <v>807</v>
      </c>
      <c r="G9" s="391">
        <v>734</v>
      </c>
      <c r="H9" s="292">
        <v>701</v>
      </c>
      <c r="I9" s="456">
        <v>683</v>
      </c>
    </row>
    <row r="10" spans="1:9" s="18" customFormat="1" ht="36" customHeight="1">
      <c r="A10" s="656"/>
      <c r="B10" s="663"/>
      <c r="C10" s="664"/>
      <c r="D10" s="88" t="s">
        <v>278</v>
      </c>
      <c r="E10" s="392">
        <v>3420</v>
      </c>
      <c r="F10" s="392">
        <v>3602</v>
      </c>
      <c r="G10" s="392">
        <v>3169</v>
      </c>
      <c r="H10" s="293">
        <v>3203</v>
      </c>
      <c r="I10" s="457">
        <v>3116</v>
      </c>
    </row>
    <row r="11" spans="1:9" s="18" customFormat="1" ht="36" customHeight="1">
      <c r="A11" s="656"/>
      <c r="B11" s="663"/>
      <c r="C11" s="664"/>
      <c r="D11" s="88" t="s">
        <v>279</v>
      </c>
      <c r="E11" s="392">
        <f>SUM(E9,E10)</f>
        <v>4330</v>
      </c>
      <c r="F11" s="392">
        <f>SUM(F9,F10)</f>
        <v>4409</v>
      </c>
      <c r="G11" s="392">
        <f>SUM(G9,G10)</f>
        <v>3903</v>
      </c>
      <c r="H11" s="293">
        <f>SUM(H9,H10)</f>
        <v>3904</v>
      </c>
      <c r="I11" s="457">
        <f>SUM(I9,I10)</f>
        <v>3799</v>
      </c>
    </row>
    <row r="12" spans="1:9" s="18" customFormat="1" ht="36" customHeight="1">
      <c r="A12" s="656"/>
      <c r="B12" s="665"/>
      <c r="C12" s="666"/>
      <c r="D12" s="384" t="s">
        <v>472</v>
      </c>
      <c r="E12" s="392">
        <v>79</v>
      </c>
      <c r="F12" s="392">
        <v>82</v>
      </c>
      <c r="G12" s="392">
        <v>73</v>
      </c>
      <c r="H12" s="293">
        <v>65</v>
      </c>
      <c r="I12" s="469">
        <v>74</v>
      </c>
    </row>
    <row r="13" spans="1:9" s="18" customFormat="1" ht="36" customHeight="1">
      <c r="A13" s="656"/>
      <c r="B13" s="652" t="s">
        <v>280</v>
      </c>
      <c r="C13" s="653"/>
      <c r="D13" s="654"/>
      <c r="E13" s="392">
        <v>79</v>
      </c>
      <c r="F13" s="392">
        <v>100</v>
      </c>
      <c r="G13" s="392">
        <v>98</v>
      </c>
      <c r="H13" s="293">
        <v>65</v>
      </c>
      <c r="I13" s="457">
        <v>104</v>
      </c>
    </row>
    <row r="14" spans="1:9" s="18" customFormat="1" ht="36" customHeight="1">
      <c r="A14" s="656"/>
      <c r="B14" s="652" t="s">
        <v>281</v>
      </c>
      <c r="C14" s="653"/>
      <c r="D14" s="654"/>
      <c r="E14" s="392">
        <v>119</v>
      </c>
      <c r="F14" s="392">
        <v>85</v>
      </c>
      <c r="G14" s="392">
        <v>65</v>
      </c>
      <c r="H14" s="460">
        <v>56</v>
      </c>
      <c r="I14" s="457">
        <v>67</v>
      </c>
    </row>
    <row r="15" spans="1:9" s="18" customFormat="1" ht="36" customHeight="1" thickBot="1">
      <c r="A15" s="657"/>
      <c r="B15" s="675" t="s">
        <v>272</v>
      </c>
      <c r="C15" s="676"/>
      <c r="D15" s="677"/>
      <c r="E15" s="392">
        <f>SUM(E11,E13,E14)</f>
        <v>4528</v>
      </c>
      <c r="F15" s="392">
        <f>SUM(F11,F13,F14)</f>
        <v>4594</v>
      </c>
      <c r="G15" s="392">
        <f>SUM(G11,G13,G14)</f>
        <v>4066</v>
      </c>
      <c r="H15" s="293">
        <f>SUM(H11,H13,H14)</f>
        <v>4025</v>
      </c>
      <c r="I15" s="457">
        <f>SUM(I11,I13,I14)</f>
        <v>3970</v>
      </c>
    </row>
    <row r="16" spans="1:9" s="18" customFormat="1" ht="36" customHeight="1">
      <c r="A16" s="655" t="s">
        <v>283</v>
      </c>
      <c r="B16" s="661" t="s">
        <v>276</v>
      </c>
      <c r="C16" s="662"/>
      <c r="D16" s="166" t="s">
        <v>277</v>
      </c>
      <c r="E16" s="391">
        <v>868</v>
      </c>
      <c r="F16" s="391">
        <v>804</v>
      </c>
      <c r="G16" s="391">
        <v>786</v>
      </c>
      <c r="H16" s="292">
        <v>672</v>
      </c>
      <c r="I16" s="456">
        <v>664</v>
      </c>
    </row>
    <row r="17" spans="1:9" s="18" customFormat="1" ht="36" customHeight="1">
      <c r="A17" s="656"/>
      <c r="B17" s="663"/>
      <c r="C17" s="664"/>
      <c r="D17" s="88" t="s">
        <v>278</v>
      </c>
      <c r="E17" s="392">
        <v>3225</v>
      </c>
      <c r="F17" s="392">
        <v>3493</v>
      </c>
      <c r="G17" s="392">
        <v>3244</v>
      </c>
      <c r="H17" s="293">
        <v>3184</v>
      </c>
      <c r="I17" s="457">
        <v>3158</v>
      </c>
    </row>
    <row r="18" spans="1:9" s="18" customFormat="1" ht="36" customHeight="1">
      <c r="A18" s="656"/>
      <c r="B18" s="665"/>
      <c r="C18" s="666"/>
      <c r="D18" s="88" t="s">
        <v>279</v>
      </c>
      <c r="E18" s="392">
        <v>4178</v>
      </c>
      <c r="F18" s="392">
        <v>4093</v>
      </c>
      <c r="G18" s="392">
        <v>4297</v>
      </c>
      <c r="H18" s="293">
        <v>4030</v>
      </c>
      <c r="I18" s="457">
        <f>SUM(I16:I17)</f>
        <v>3822</v>
      </c>
    </row>
    <row r="19" spans="1:9" s="18" customFormat="1" ht="36" customHeight="1">
      <c r="A19" s="656"/>
      <c r="B19" s="652" t="s">
        <v>280</v>
      </c>
      <c r="C19" s="653"/>
      <c r="D19" s="654"/>
      <c r="E19" s="392">
        <v>72</v>
      </c>
      <c r="F19" s="392">
        <v>102</v>
      </c>
      <c r="G19" s="392">
        <v>91</v>
      </c>
      <c r="H19" s="293">
        <v>72</v>
      </c>
      <c r="I19" s="457">
        <v>89</v>
      </c>
    </row>
    <row r="20" spans="1:9" s="18" customFormat="1" ht="36" customHeight="1">
      <c r="A20" s="656"/>
      <c r="B20" s="652" t="s">
        <v>281</v>
      </c>
      <c r="C20" s="653"/>
      <c r="D20" s="654"/>
      <c r="E20" s="392">
        <v>99</v>
      </c>
      <c r="F20" s="392">
        <v>62</v>
      </c>
      <c r="G20" s="392">
        <v>58</v>
      </c>
      <c r="H20" s="293">
        <v>97</v>
      </c>
      <c r="I20" s="457">
        <v>55</v>
      </c>
    </row>
    <row r="21" spans="1:9" s="18" customFormat="1" ht="36" customHeight="1" thickBot="1">
      <c r="A21" s="657"/>
      <c r="B21" s="670" t="s">
        <v>272</v>
      </c>
      <c r="C21" s="671"/>
      <c r="D21" s="672"/>
      <c r="E21" s="392">
        <f>SUM(E18,E19,E20)</f>
        <v>4349</v>
      </c>
      <c r="F21" s="392">
        <f>SUM(F18,F19,F20)</f>
        <v>4257</v>
      </c>
      <c r="G21" s="392">
        <f>SUM(G18,G19,G20)</f>
        <v>4446</v>
      </c>
      <c r="H21" s="293">
        <f>SUM(H18,H19,H20)</f>
        <v>4199</v>
      </c>
      <c r="I21" s="457">
        <f>SUM(I18,I19,I20)</f>
        <v>3966</v>
      </c>
    </row>
    <row r="22" spans="1:9" s="18" customFormat="1" ht="36" customHeight="1">
      <c r="A22" s="655" t="s">
        <v>284</v>
      </c>
      <c r="B22" s="661" t="s">
        <v>276</v>
      </c>
      <c r="C22" s="662"/>
      <c r="D22" s="166" t="s">
        <v>277</v>
      </c>
      <c r="E22" s="391">
        <v>868</v>
      </c>
      <c r="F22" s="391">
        <v>798</v>
      </c>
      <c r="G22" s="391">
        <v>785</v>
      </c>
      <c r="H22" s="292">
        <v>670</v>
      </c>
      <c r="I22" s="456">
        <v>668</v>
      </c>
    </row>
    <row r="23" spans="1:9" s="18" customFormat="1" ht="36" customHeight="1">
      <c r="A23" s="656"/>
      <c r="B23" s="663"/>
      <c r="C23" s="664"/>
      <c r="D23" s="88" t="s">
        <v>278</v>
      </c>
      <c r="E23" s="392">
        <v>3227</v>
      </c>
      <c r="F23" s="392">
        <v>3476</v>
      </c>
      <c r="G23" s="392">
        <v>3231</v>
      </c>
      <c r="H23" s="460">
        <v>3190</v>
      </c>
      <c r="I23" s="457">
        <v>3147</v>
      </c>
    </row>
    <row r="24" spans="1:9" s="18" customFormat="1" ht="36" customHeight="1">
      <c r="A24" s="656"/>
      <c r="B24" s="665"/>
      <c r="C24" s="666"/>
      <c r="D24" s="88" t="s">
        <v>279</v>
      </c>
      <c r="E24" s="392">
        <f>E22+E23</f>
        <v>4095</v>
      </c>
      <c r="F24" s="392">
        <f>F22+F23</f>
        <v>4274</v>
      </c>
      <c r="G24" s="392">
        <f>G22+G23</f>
        <v>4016</v>
      </c>
      <c r="H24" s="460">
        <f>H22+H23</f>
        <v>3860</v>
      </c>
      <c r="I24" s="457">
        <f>I22+I23</f>
        <v>3815</v>
      </c>
    </row>
    <row r="25" spans="1:9" s="18" customFormat="1" ht="36" customHeight="1">
      <c r="A25" s="656"/>
      <c r="B25" s="652" t="s">
        <v>280</v>
      </c>
      <c r="C25" s="653"/>
      <c r="D25" s="654"/>
      <c r="E25" s="392">
        <v>74</v>
      </c>
      <c r="F25" s="392">
        <v>99</v>
      </c>
      <c r="G25" s="392">
        <v>94</v>
      </c>
      <c r="H25" s="460">
        <v>71</v>
      </c>
      <c r="I25" s="457">
        <v>91</v>
      </c>
    </row>
    <row r="26" spans="1:9" s="18" customFormat="1" ht="36" customHeight="1">
      <c r="A26" s="656"/>
      <c r="B26" s="652" t="s">
        <v>281</v>
      </c>
      <c r="C26" s="653"/>
      <c r="D26" s="654"/>
      <c r="E26" s="392">
        <v>99</v>
      </c>
      <c r="F26" s="392">
        <v>62</v>
      </c>
      <c r="G26" s="392">
        <v>58</v>
      </c>
      <c r="H26" s="392">
        <v>98</v>
      </c>
      <c r="I26" s="433">
        <v>54</v>
      </c>
    </row>
    <row r="27" spans="1:9" s="18" customFormat="1" ht="36" customHeight="1" thickBot="1">
      <c r="A27" s="657"/>
      <c r="B27" s="670" t="s">
        <v>272</v>
      </c>
      <c r="C27" s="671"/>
      <c r="D27" s="672"/>
      <c r="E27" s="155">
        <f>SUM(E24,E25,E26)</f>
        <v>4268</v>
      </c>
      <c r="F27" s="155">
        <f>SUM(F24,F25,F26)</f>
        <v>4435</v>
      </c>
      <c r="G27" s="155">
        <f>SUM(G24,G25,G26)</f>
        <v>4168</v>
      </c>
      <c r="H27" s="34">
        <f>SUM(H24,H25,H26)</f>
        <v>4029</v>
      </c>
      <c r="I27" s="461">
        <f>SUM(I24,I25,I26)</f>
        <v>3960</v>
      </c>
    </row>
    <row r="28" spans="1:9" s="21" customFormat="1" ht="19.5" customHeight="1">
      <c r="A28" s="385" t="s">
        <v>486</v>
      </c>
      <c r="B28" s="120" t="s">
        <v>471</v>
      </c>
      <c r="C28" s="120"/>
      <c r="D28" s="120"/>
      <c r="H28" s="115"/>
      <c r="I28" s="287"/>
    </row>
    <row r="29" spans="1:4" s="21" customFormat="1" ht="24" customHeight="1">
      <c r="A29" s="20"/>
      <c r="B29" s="20"/>
      <c r="C29" s="20"/>
      <c r="D29" s="20"/>
    </row>
    <row r="30" spans="8:9" ht="13.5">
      <c r="H30" s="135"/>
      <c r="I30" s="135"/>
    </row>
    <row r="31" spans="4:9" ht="13.5">
      <c r="D31" t="s">
        <v>290</v>
      </c>
      <c r="E31" s="35">
        <f>E6+E7</f>
        <v>198</v>
      </c>
      <c r="F31" s="35">
        <f>F6+F7</f>
        <v>186</v>
      </c>
      <c r="G31" s="35">
        <f>G6+G7</f>
        <v>138</v>
      </c>
      <c r="H31" s="423">
        <f>H6+H7</f>
        <v>120</v>
      </c>
      <c r="I31" s="423">
        <f>I6+I7</f>
        <v>173</v>
      </c>
    </row>
    <row r="32" spans="8:9" ht="13.5">
      <c r="H32" s="135"/>
      <c r="I32" s="135"/>
    </row>
    <row r="33" spans="5:9" ht="13.5">
      <c r="E33" s="35">
        <f>E25+E26</f>
        <v>173</v>
      </c>
      <c r="F33" s="35">
        <f>F25+F26</f>
        <v>161</v>
      </c>
      <c r="G33" s="35">
        <f>G25+G26</f>
        <v>152</v>
      </c>
      <c r="H33" s="423">
        <f>H25+H26</f>
        <v>169</v>
      </c>
      <c r="I33" s="423">
        <f>I25+I26</f>
        <v>145</v>
      </c>
    </row>
  </sheetData>
  <sheetProtection/>
  <mergeCells count="22">
    <mergeCell ref="A2:B2"/>
    <mergeCell ref="B20:D20"/>
    <mergeCell ref="B22:C24"/>
    <mergeCell ref="B13:D13"/>
    <mergeCell ref="B14:D14"/>
    <mergeCell ref="B19:D19"/>
    <mergeCell ref="A1:G1"/>
    <mergeCell ref="A16:A21"/>
    <mergeCell ref="B6:D6"/>
    <mergeCell ref="B3:C5"/>
    <mergeCell ref="B21:D21"/>
    <mergeCell ref="B25:D25"/>
    <mergeCell ref="A3:A8"/>
    <mergeCell ref="B9:C12"/>
    <mergeCell ref="B15:D15"/>
    <mergeCell ref="A9:A15"/>
    <mergeCell ref="B26:D26"/>
    <mergeCell ref="A22:A27"/>
    <mergeCell ref="B7:D7"/>
    <mergeCell ref="B16:C18"/>
    <mergeCell ref="B8:D8"/>
    <mergeCell ref="B27:D27"/>
  </mergeCells>
  <printOptions horizontalCentered="1"/>
  <pageMargins left="0.7874015748031497" right="0.7874015748031497" top="0.984251968503937" bottom="0.984251968503937" header="0.5118110236220472" footer="0.31496062992125984"/>
  <pageSetup horizontalDpi="300" verticalDpi="300" orientation="portrait" paperSize="9" scale="78" r:id="rId2"/>
  <headerFooter alignWithMargins="0">
    <oddFooter>&amp;C&amp;12- 1 -</oddFooter>
  </headerFooter>
  <drawing r:id="rId1"/>
</worksheet>
</file>

<file path=xl/worksheets/sheet4.xml><?xml version="1.0" encoding="utf-8"?>
<worksheet xmlns="http://schemas.openxmlformats.org/spreadsheetml/2006/main" xmlns:r="http://schemas.openxmlformats.org/officeDocument/2006/relationships">
  <sheetPr>
    <tabColor theme="9" tint="0.5999900102615356"/>
  </sheetPr>
  <dimension ref="A1:I35"/>
  <sheetViews>
    <sheetView view="pageBreakPreview" zoomScale="75" zoomScaleSheetLayoutView="75" zoomScalePageLayoutView="0" workbookViewId="0" topLeftCell="A1">
      <selection activeCell="I3" sqref="I3"/>
    </sheetView>
  </sheetViews>
  <sheetFormatPr defaultColWidth="9.00390625" defaultRowHeight="13.5"/>
  <cols>
    <col min="1" max="1" width="4.75390625" style="0" customWidth="1"/>
    <col min="2" max="2" width="5.25390625" style="0" customWidth="1"/>
    <col min="3" max="3" width="4.25390625" style="0" customWidth="1"/>
    <col min="4" max="4" width="10.625" style="0" customWidth="1"/>
    <col min="5" max="8" width="14.625" style="0" customWidth="1"/>
    <col min="9" max="9" width="14.625" style="116" customWidth="1"/>
  </cols>
  <sheetData>
    <row r="1" ht="21" customHeight="1" thickBot="1">
      <c r="I1" s="288" t="s">
        <v>419</v>
      </c>
    </row>
    <row r="2" spans="1:9" s="14" customFormat="1" ht="24.75" customHeight="1" thickBot="1">
      <c r="A2" s="678" t="s">
        <v>273</v>
      </c>
      <c r="B2" s="679"/>
      <c r="C2" s="31"/>
      <c r="D2" s="479" t="s">
        <v>274</v>
      </c>
      <c r="E2" s="150" t="s">
        <v>551</v>
      </c>
      <c r="F2" s="150" t="s">
        <v>38</v>
      </c>
      <c r="G2" s="443" t="s">
        <v>39</v>
      </c>
      <c r="H2" s="459" t="s">
        <v>598</v>
      </c>
      <c r="I2" s="455" t="s">
        <v>499</v>
      </c>
    </row>
    <row r="3" spans="1:9" s="18" customFormat="1" ht="27" customHeight="1">
      <c r="A3" s="698" t="s">
        <v>285</v>
      </c>
      <c r="B3" s="661" t="s">
        <v>276</v>
      </c>
      <c r="C3" s="662"/>
      <c r="D3" s="32" t="s">
        <v>277</v>
      </c>
      <c r="E3" s="153">
        <v>11</v>
      </c>
      <c r="F3" s="153">
        <v>20</v>
      </c>
      <c r="G3" s="463">
        <v>20</v>
      </c>
      <c r="H3" s="463">
        <v>21</v>
      </c>
      <c r="I3" s="462">
        <v>18</v>
      </c>
    </row>
    <row r="4" spans="1:9" s="18" customFormat="1" ht="27" customHeight="1">
      <c r="A4" s="699"/>
      <c r="B4" s="663"/>
      <c r="C4" s="664"/>
      <c r="D4" s="33" t="s">
        <v>278</v>
      </c>
      <c r="E4" s="154">
        <v>8</v>
      </c>
      <c r="F4" s="154">
        <v>12</v>
      </c>
      <c r="G4" s="460">
        <v>18</v>
      </c>
      <c r="H4" s="460">
        <v>10</v>
      </c>
      <c r="I4" s="458">
        <v>6</v>
      </c>
    </row>
    <row r="5" spans="1:9" s="18" customFormat="1" ht="27" customHeight="1">
      <c r="A5" s="699"/>
      <c r="B5" s="665"/>
      <c r="C5" s="666"/>
      <c r="D5" s="33" t="s">
        <v>279</v>
      </c>
      <c r="E5" s="154">
        <v>19</v>
      </c>
      <c r="F5" s="154">
        <v>32</v>
      </c>
      <c r="G5" s="460">
        <v>38</v>
      </c>
      <c r="H5" s="460">
        <v>31</v>
      </c>
      <c r="I5" s="458">
        <f>SUM(I3:I4)</f>
        <v>24</v>
      </c>
    </row>
    <row r="6" spans="1:9" s="18" customFormat="1" ht="27" customHeight="1">
      <c r="A6" s="699"/>
      <c r="B6" s="652" t="s">
        <v>286</v>
      </c>
      <c r="C6" s="653"/>
      <c r="D6" s="654"/>
      <c r="E6" s="154">
        <v>13</v>
      </c>
      <c r="F6" s="154">
        <v>12</v>
      </c>
      <c r="G6" s="460">
        <v>22</v>
      </c>
      <c r="H6" s="460">
        <v>11</v>
      </c>
      <c r="I6" s="458">
        <v>19</v>
      </c>
    </row>
    <row r="7" spans="1:9" s="18" customFormat="1" ht="27" customHeight="1">
      <c r="A7" s="699"/>
      <c r="B7" s="652" t="s">
        <v>281</v>
      </c>
      <c r="C7" s="653"/>
      <c r="D7" s="654"/>
      <c r="E7" s="154">
        <v>1</v>
      </c>
      <c r="F7" s="154">
        <v>4</v>
      </c>
      <c r="G7" s="460">
        <v>2</v>
      </c>
      <c r="H7" s="460">
        <v>0</v>
      </c>
      <c r="I7" s="458">
        <v>1</v>
      </c>
    </row>
    <row r="8" spans="1:9" s="18" customFormat="1" ht="27" customHeight="1" thickBot="1">
      <c r="A8" s="700"/>
      <c r="B8" s="675" t="s">
        <v>272</v>
      </c>
      <c r="C8" s="676"/>
      <c r="D8" s="677"/>
      <c r="E8" s="155">
        <f>SUM(E5:E7)</f>
        <v>33</v>
      </c>
      <c r="F8" s="155">
        <f>SUM(F5:F7)</f>
        <v>48</v>
      </c>
      <c r="G8" s="34">
        <f>SUM(G5:G7)</f>
        <v>62</v>
      </c>
      <c r="H8" s="34">
        <f>SUM(H5:H7)</f>
        <v>42</v>
      </c>
      <c r="I8" s="461">
        <f>SUM(I5:I7)</f>
        <v>44</v>
      </c>
    </row>
    <row r="9" spans="1:9" s="18" customFormat="1" ht="27" customHeight="1">
      <c r="A9" s="698" t="s">
        <v>500</v>
      </c>
      <c r="B9" s="661" t="s">
        <v>276</v>
      </c>
      <c r="C9" s="694"/>
      <c r="D9" s="32" t="s">
        <v>277</v>
      </c>
      <c r="E9" s="153">
        <v>10</v>
      </c>
      <c r="F9" s="153">
        <v>18</v>
      </c>
      <c r="G9" s="463">
        <v>23</v>
      </c>
      <c r="H9" s="463">
        <v>20</v>
      </c>
      <c r="I9" s="462">
        <v>16</v>
      </c>
    </row>
    <row r="10" spans="1:9" s="18" customFormat="1" ht="27" customHeight="1">
      <c r="A10" s="699"/>
      <c r="B10" s="663"/>
      <c r="C10" s="695"/>
      <c r="D10" s="33" t="s">
        <v>278</v>
      </c>
      <c r="E10" s="154">
        <v>8</v>
      </c>
      <c r="F10" s="154">
        <v>12</v>
      </c>
      <c r="G10" s="460">
        <v>18</v>
      </c>
      <c r="H10" s="460">
        <v>10</v>
      </c>
      <c r="I10" s="458">
        <v>6</v>
      </c>
    </row>
    <row r="11" spans="1:9" s="18" customFormat="1" ht="27" customHeight="1">
      <c r="A11" s="699"/>
      <c r="B11" s="663"/>
      <c r="C11" s="695"/>
      <c r="D11" s="33" t="s">
        <v>279</v>
      </c>
      <c r="E11" s="154">
        <f>SUM(E9:E10)</f>
        <v>18</v>
      </c>
      <c r="F11" s="154">
        <f>SUM(F9:F10)</f>
        <v>30</v>
      </c>
      <c r="G11" s="460">
        <f>SUM(G9:G10)</f>
        <v>41</v>
      </c>
      <c r="H11" s="460">
        <f>SUM(H9:H10)</f>
        <v>30</v>
      </c>
      <c r="I11" s="458">
        <f>SUM(I9:I10)</f>
        <v>22</v>
      </c>
    </row>
    <row r="12" spans="1:9" s="18" customFormat="1" ht="27" customHeight="1">
      <c r="A12" s="699"/>
      <c r="B12" s="696"/>
      <c r="C12" s="697"/>
      <c r="D12" s="165" t="s">
        <v>316</v>
      </c>
      <c r="E12" s="154">
        <v>2</v>
      </c>
      <c r="F12" s="154">
        <v>8</v>
      </c>
      <c r="G12" s="460">
        <v>6</v>
      </c>
      <c r="H12" s="460">
        <v>3</v>
      </c>
      <c r="I12" s="458">
        <v>6</v>
      </c>
    </row>
    <row r="13" spans="1:9" s="18" customFormat="1" ht="27" customHeight="1">
      <c r="A13" s="699"/>
      <c r="B13" s="652" t="s">
        <v>286</v>
      </c>
      <c r="C13" s="653"/>
      <c r="D13" s="654"/>
      <c r="E13" s="154">
        <v>13</v>
      </c>
      <c r="F13" s="154">
        <v>12</v>
      </c>
      <c r="G13" s="460">
        <v>22</v>
      </c>
      <c r="H13" s="460">
        <v>11</v>
      </c>
      <c r="I13" s="458">
        <v>19</v>
      </c>
    </row>
    <row r="14" spans="1:9" s="18" customFormat="1" ht="27" customHeight="1">
      <c r="A14" s="699"/>
      <c r="B14" s="652" t="s">
        <v>281</v>
      </c>
      <c r="C14" s="653"/>
      <c r="D14" s="654"/>
      <c r="E14" s="154">
        <v>1</v>
      </c>
      <c r="F14" s="154">
        <v>4</v>
      </c>
      <c r="G14" s="460">
        <v>2</v>
      </c>
      <c r="H14" s="460">
        <v>0</v>
      </c>
      <c r="I14" s="458">
        <v>1</v>
      </c>
    </row>
    <row r="15" spans="1:9" s="18" customFormat="1" ht="27" customHeight="1" thickBot="1">
      <c r="A15" s="700"/>
      <c r="B15" s="675" t="s">
        <v>272</v>
      </c>
      <c r="C15" s="676"/>
      <c r="D15" s="677"/>
      <c r="E15" s="155">
        <f>+E11+E13+E14</f>
        <v>32</v>
      </c>
      <c r="F15" s="155">
        <f>+F11+F13+F14</f>
        <v>46</v>
      </c>
      <c r="G15" s="34">
        <f>+G11+G13+G14</f>
        <v>65</v>
      </c>
      <c r="H15" s="34">
        <f>+H11+H13+H14</f>
        <v>41</v>
      </c>
      <c r="I15" s="461">
        <f>+I11+I13+I14</f>
        <v>42</v>
      </c>
    </row>
    <row r="16" spans="1:9" s="18" customFormat="1" ht="27" customHeight="1">
      <c r="A16" s="698" t="s">
        <v>287</v>
      </c>
      <c r="B16" s="661" t="s">
        <v>276</v>
      </c>
      <c r="C16" s="662"/>
      <c r="D16" s="32" t="s">
        <v>277</v>
      </c>
      <c r="E16" s="153">
        <v>16</v>
      </c>
      <c r="F16" s="153">
        <v>12</v>
      </c>
      <c r="G16" s="463">
        <v>15</v>
      </c>
      <c r="H16" s="463">
        <v>22</v>
      </c>
      <c r="I16" s="462">
        <v>15</v>
      </c>
    </row>
    <row r="17" spans="1:9" s="18" customFormat="1" ht="27" customHeight="1">
      <c r="A17" s="699"/>
      <c r="B17" s="663"/>
      <c r="C17" s="664"/>
      <c r="D17" s="33" t="s">
        <v>278</v>
      </c>
      <c r="E17" s="154">
        <v>14</v>
      </c>
      <c r="F17" s="154">
        <v>9</v>
      </c>
      <c r="G17" s="460">
        <v>17</v>
      </c>
      <c r="H17" s="460">
        <v>11</v>
      </c>
      <c r="I17" s="458">
        <v>6</v>
      </c>
    </row>
    <row r="18" spans="1:9" s="18" customFormat="1" ht="27" customHeight="1">
      <c r="A18" s="699"/>
      <c r="B18" s="665"/>
      <c r="C18" s="666"/>
      <c r="D18" s="33" t="s">
        <v>279</v>
      </c>
      <c r="E18" s="154">
        <f>SUM(E16:E17)</f>
        <v>30</v>
      </c>
      <c r="F18" s="154">
        <f>SUM(F16:F17)</f>
        <v>21</v>
      </c>
      <c r="G18" s="460">
        <f>SUM(G16:G17)</f>
        <v>32</v>
      </c>
      <c r="H18" s="460">
        <f>SUM(H16:H17)</f>
        <v>33</v>
      </c>
      <c r="I18" s="458">
        <f>SUM(I16:I17)</f>
        <v>21</v>
      </c>
    </row>
    <row r="19" spans="1:9" s="18" customFormat="1" ht="27" customHeight="1">
      <c r="A19" s="699"/>
      <c r="B19" s="652" t="s">
        <v>286</v>
      </c>
      <c r="C19" s="653"/>
      <c r="D19" s="654"/>
      <c r="E19" s="154">
        <v>13</v>
      </c>
      <c r="F19" s="154">
        <v>12</v>
      </c>
      <c r="G19" s="460">
        <v>17</v>
      </c>
      <c r="H19" s="460">
        <v>11</v>
      </c>
      <c r="I19" s="458">
        <v>7</v>
      </c>
    </row>
    <row r="20" spans="1:9" s="18" customFormat="1" ht="27" customHeight="1">
      <c r="A20" s="699"/>
      <c r="B20" s="652" t="s">
        <v>281</v>
      </c>
      <c r="C20" s="653"/>
      <c r="D20" s="654"/>
      <c r="E20" s="154">
        <v>1</v>
      </c>
      <c r="F20" s="154">
        <v>0</v>
      </c>
      <c r="G20" s="460">
        <v>3</v>
      </c>
      <c r="H20" s="460">
        <v>2</v>
      </c>
      <c r="I20" s="458">
        <v>1</v>
      </c>
    </row>
    <row r="21" spans="1:9" s="18" customFormat="1" ht="27" customHeight="1" thickBot="1">
      <c r="A21" s="700"/>
      <c r="B21" s="675" t="s">
        <v>272</v>
      </c>
      <c r="C21" s="676"/>
      <c r="D21" s="677"/>
      <c r="E21" s="155">
        <f>SUM(E18:E20)</f>
        <v>44</v>
      </c>
      <c r="F21" s="155">
        <f>SUM(F18:F20)</f>
        <v>33</v>
      </c>
      <c r="G21" s="34">
        <f>SUM(G18:G20)</f>
        <v>52</v>
      </c>
      <c r="H21" s="34">
        <f>SUM(H18:H20)</f>
        <v>46</v>
      </c>
      <c r="I21" s="461">
        <f>SUM(I18:I20)</f>
        <v>29</v>
      </c>
    </row>
    <row r="22" spans="1:9" s="18" customFormat="1" ht="26.25" customHeight="1">
      <c r="A22" s="691" t="s">
        <v>288</v>
      </c>
      <c r="B22" s="661" t="s">
        <v>276</v>
      </c>
      <c r="C22" s="662"/>
      <c r="D22" s="32" t="s">
        <v>277</v>
      </c>
      <c r="E22" s="153">
        <v>16</v>
      </c>
      <c r="F22" s="153">
        <v>11</v>
      </c>
      <c r="G22" s="463">
        <v>16</v>
      </c>
      <c r="H22" s="463">
        <v>22</v>
      </c>
      <c r="I22" s="462">
        <v>15</v>
      </c>
    </row>
    <row r="23" spans="1:9" s="18" customFormat="1" ht="26.25" customHeight="1">
      <c r="A23" s="692"/>
      <c r="B23" s="663"/>
      <c r="C23" s="664"/>
      <c r="D23" s="33" t="s">
        <v>278</v>
      </c>
      <c r="E23" s="154">
        <v>14</v>
      </c>
      <c r="F23" s="154">
        <v>10</v>
      </c>
      <c r="G23" s="460">
        <v>17</v>
      </c>
      <c r="H23" s="460">
        <v>10</v>
      </c>
      <c r="I23" s="458">
        <v>7</v>
      </c>
    </row>
    <row r="24" spans="1:9" s="18" customFormat="1" ht="26.25" customHeight="1">
      <c r="A24" s="692"/>
      <c r="B24" s="665"/>
      <c r="C24" s="666"/>
      <c r="D24" s="33" t="s">
        <v>279</v>
      </c>
      <c r="E24" s="154">
        <f>SUM(E22:E23)</f>
        <v>30</v>
      </c>
      <c r="F24" s="154">
        <f>SUM(F22:F23)</f>
        <v>21</v>
      </c>
      <c r="G24" s="460">
        <f>SUM(G22:G23)</f>
        <v>33</v>
      </c>
      <c r="H24" s="460">
        <f>SUM(H22:H23)</f>
        <v>32</v>
      </c>
      <c r="I24" s="458">
        <f>SUM(I22:I23)</f>
        <v>22</v>
      </c>
    </row>
    <row r="25" spans="1:9" s="18" customFormat="1" ht="26.25" customHeight="1">
      <c r="A25" s="692"/>
      <c r="B25" s="652" t="s">
        <v>286</v>
      </c>
      <c r="C25" s="653"/>
      <c r="D25" s="654"/>
      <c r="E25" s="154">
        <v>13</v>
      </c>
      <c r="F25" s="154">
        <v>11</v>
      </c>
      <c r="G25" s="460">
        <v>18</v>
      </c>
      <c r="H25" s="460">
        <v>11</v>
      </c>
      <c r="I25" s="458">
        <v>7</v>
      </c>
    </row>
    <row r="26" spans="1:9" s="18" customFormat="1" ht="26.25" customHeight="1">
      <c r="A26" s="692"/>
      <c r="B26" s="652" t="s">
        <v>281</v>
      </c>
      <c r="C26" s="653"/>
      <c r="D26" s="654"/>
      <c r="E26" s="154">
        <v>1</v>
      </c>
      <c r="F26" s="154">
        <v>0</v>
      </c>
      <c r="G26" s="460">
        <v>3</v>
      </c>
      <c r="H26" s="460">
        <v>2</v>
      </c>
      <c r="I26" s="458">
        <v>1</v>
      </c>
    </row>
    <row r="27" spans="1:9" s="18" customFormat="1" ht="26.25" customHeight="1" thickBot="1">
      <c r="A27" s="693"/>
      <c r="B27" s="675" t="s">
        <v>272</v>
      </c>
      <c r="C27" s="676"/>
      <c r="D27" s="677"/>
      <c r="E27" s="155">
        <f>SUM(E24:E26)</f>
        <v>44</v>
      </c>
      <c r="F27" s="155">
        <f>SUM(F24:F26)</f>
        <v>32</v>
      </c>
      <c r="G27" s="34">
        <f>SUM(G24:G26)</f>
        <v>54</v>
      </c>
      <c r="H27" s="34">
        <f>SUM(H24:H26)</f>
        <v>45</v>
      </c>
      <c r="I27" s="461">
        <f>SUM(I24:I26)</f>
        <v>30</v>
      </c>
    </row>
    <row r="28" spans="1:9" s="21" customFormat="1" ht="29.25" customHeight="1">
      <c r="A28" s="691" t="s">
        <v>289</v>
      </c>
      <c r="B28" s="685" t="s">
        <v>276</v>
      </c>
      <c r="C28" s="686"/>
      <c r="D28" s="687"/>
      <c r="E28" s="153">
        <v>204</v>
      </c>
      <c r="F28" s="153">
        <v>238</v>
      </c>
      <c r="G28" s="463">
        <v>205</v>
      </c>
      <c r="H28" s="463">
        <v>188</v>
      </c>
      <c r="I28" s="462">
        <v>188</v>
      </c>
    </row>
    <row r="29" spans="1:9" s="21" customFormat="1" ht="29.25" customHeight="1">
      <c r="A29" s="692"/>
      <c r="B29" s="685" t="s">
        <v>286</v>
      </c>
      <c r="C29" s="686"/>
      <c r="D29" s="687"/>
      <c r="E29" s="151">
        <v>0</v>
      </c>
      <c r="F29" s="151">
        <v>0</v>
      </c>
      <c r="G29" s="466">
        <v>0</v>
      </c>
      <c r="H29" s="466">
        <v>0</v>
      </c>
      <c r="I29" s="464">
        <v>0</v>
      </c>
    </row>
    <row r="30" spans="1:9" s="21" customFormat="1" ht="29.25" customHeight="1">
      <c r="A30" s="692"/>
      <c r="B30" s="685" t="s">
        <v>281</v>
      </c>
      <c r="C30" s="686"/>
      <c r="D30" s="687"/>
      <c r="E30" s="151">
        <v>1</v>
      </c>
      <c r="F30" s="151">
        <v>3</v>
      </c>
      <c r="G30" s="466">
        <v>4</v>
      </c>
      <c r="H30" s="466">
        <v>3</v>
      </c>
      <c r="I30" s="464">
        <v>1</v>
      </c>
    </row>
    <row r="31" spans="1:9" s="21" customFormat="1" ht="29.25" customHeight="1" thickBot="1">
      <c r="A31" s="693"/>
      <c r="B31" s="688" t="s">
        <v>272</v>
      </c>
      <c r="C31" s="689"/>
      <c r="D31" s="690"/>
      <c r="E31" s="152">
        <f>E28+E29+E30</f>
        <v>205</v>
      </c>
      <c r="F31" s="152">
        <f>F28+F29+F30</f>
        <v>241</v>
      </c>
      <c r="G31" s="467">
        <f>G28+G29+G30</f>
        <v>209</v>
      </c>
      <c r="H31" s="467">
        <f>H28+H29+H30</f>
        <v>191</v>
      </c>
      <c r="I31" s="465">
        <f>I28+I29+I30</f>
        <v>189</v>
      </c>
    </row>
    <row r="32" spans="1:9" s="21" customFormat="1" ht="34.5" customHeight="1">
      <c r="A32" s="683" t="s">
        <v>478</v>
      </c>
      <c r="B32" s="680" t="s">
        <v>479</v>
      </c>
      <c r="C32" s="681"/>
      <c r="D32" s="682"/>
      <c r="E32" s="151">
        <v>2815</v>
      </c>
      <c r="F32" s="151">
        <v>2906</v>
      </c>
      <c r="G32" s="466">
        <v>2400</v>
      </c>
      <c r="H32" s="466">
        <v>2495</v>
      </c>
      <c r="I32" s="464">
        <v>2406</v>
      </c>
    </row>
    <row r="33" spans="1:9" s="21" customFormat="1" ht="34.5" customHeight="1" thickBot="1">
      <c r="A33" s="684"/>
      <c r="B33" s="670" t="s">
        <v>480</v>
      </c>
      <c r="C33" s="671"/>
      <c r="D33" s="672"/>
      <c r="E33" s="155">
        <v>2803</v>
      </c>
      <c r="F33" s="155">
        <v>2903</v>
      </c>
      <c r="G33" s="34">
        <v>2393</v>
      </c>
      <c r="H33" s="34">
        <v>2503</v>
      </c>
      <c r="I33" s="461">
        <v>2383</v>
      </c>
    </row>
    <row r="34" spans="1:9" s="21" customFormat="1" ht="19.5" customHeight="1">
      <c r="A34" s="386" t="s">
        <v>487</v>
      </c>
      <c r="B34" s="387" t="s">
        <v>471</v>
      </c>
      <c r="C34" s="387"/>
      <c r="D34" s="387"/>
      <c r="I34" s="287"/>
    </row>
    <row r="35" spans="1:9" s="21" customFormat="1" ht="20.25" customHeight="1">
      <c r="A35" s="386" t="s">
        <v>487</v>
      </c>
      <c r="B35" s="20" t="s">
        <v>473</v>
      </c>
      <c r="C35" s="20"/>
      <c r="D35" s="20"/>
      <c r="I35" s="115"/>
    </row>
  </sheetData>
  <sheetProtection/>
  <mergeCells count="29">
    <mergeCell ref="B15:D15"/>
    <mergeCell ref="B21:D21"/>
    <mergeCell ref="B19:D19"/>
    <mergeCell ref="B26:D26"/>
    <mergeCell ref="A22:A27"/>
    <mergeCell ref="B20:D20"/>
    <mergeCell ref="B25:D25"/>
    <mergeCell ref="B27:D27"/>
    <mergeCell ref="B22:C24"/>
    <mergeCell ref="A3:A8"/>
    <mergeCell ref="A16:A21"/>
    <mergeCell ref="B16:C18"/>
    <mergeCell ref="B3:C5"/>
    <mergeCell ref="B6:D6"/>
    <mergeCell ref="B7:D7"/>
    <mergeCell ref="B8:D8"/>
    <mergeCell ref="B14:D14"/>
    <mergeCell ref="B13:D13"/>
    <mergeCell ref="A9:A15"/>
    <mergeCell ref="A2:B2"/>
    <mergeCell ref="B32:D32"/>
    <mergeCell ref="B33:D33"/>
    <mergeCell ref="A32:A33"/>
    <mergeCell ref="B28:D28"/>
    <mergeCell ref="B29:D29"/>
    <mergeCell ref="B30:D30"/>
    <mergeCell ref="B31:D31"/>
    <mergeCell ref="A28:A31"/>
    <mergeCell ref="B9:C12"/>
  </mergeCells>
  <printOptions horizontalCentered="1"/>
  <pageMargins left="0.7874015748031497" right="0.7874015748031497" top="0.984251968503937" bottom="0.984251968503937" header="0.5118110236220472" footer="0.31496062992125984"/>
  <pageSetup horizontalDpi="300" verticalDpi="300" orientation="portrait" paperSize="9" scale="76" r:id="rId2"/>
  <headerFooter alignWithMargins="0">
    <oddFooter>&amp;C&amp;12- 2 -</oddFooter>
  </headerFooter>
  <drawing r:id="rId1"/>
</worksheet>
</file>

<file path=xl/worksheets/sheet5.xml><?xml version="1.0" encoding="utf-8"?>
<worksheet xmlns="http://schemas.openxmlformats.org/spreadsheetml/2006/main" xmlns:r="http://schemas.openxmlformats.org/officeDocument/2006/relationships">
  <sheetPr>
    <tabColor theme="9" tint="0.5999900102615356"/>
  </sheetPr>
  <dimension ref="A1:I1"/>
  <sheetViews>
    <sheetView view="pageBreakPreview" zoomScaleSheetLayoutView="100" zoomScalePageLayoutView="0" workbookViewId="0" topLeftCell="A7">
      <selection activeCell="A1" sqref="A1:I1"/>
    </sheetView>
  </sheetViews>
  <sheetFormatPr defaultColWidth="9.00390625" defaultRowHeight="13.5"/>
  <sheetData>
    <row r="1" spans="1:9" ht="17.25">
      <c r="A1" s="701" t="s">
        <v>291</v>
      </c>
      <c r="B1" s="701"/>
      <c r="C1" s="701"/>
      <c r="D1" s="701"/>
      <c r="E1" s="701"/>
      <c r="F1" s="701"/>
      <c r="G1" s="701"/>
      <c r="H1" s="701"/>
      <c r="I1" s="701"/>
    </row>
  </sheetData>
  <sheetProtection/>
  <mergeCells count="1">
    <mergeCell ref="A1:I1"/>
  </mergeCells>
  <printOptions horizontalCentered="1" verticalCentered="1"/>
  <pageMargins left="0.7874015748031497" right="0.7874015748031497" top="0.984251968503937" bottom="0.984251968503937" header="0.5118110236220472" footer="0.31496062992125984"/>
  <pageSetup horizontalDpi="600" verticalDpi="600" orientation="portrait" paperSize="9" scale="99" r:id="rId2"/>
  <headerFooter alignWithMargins="0">
    <oddFooter>&amp;C- 3 -</oddFooter>
  </headerFooter>
  <rowBreaks count="1" manualBreakCount="1">
    <brk id="50" max="8" man="1"/>
  </rowBreaks>
  <drawing r:id="rId1"/>
</worksheet>
</file>

<file path=xl/worksheets/sheet6.xml><?xml version="1.0" encoding="utf-8"?>
<worksheet xmlns="http://schemas.openxmlformats.org/spreadsheetml/2006/main" xmlns:r="http://schemas.openxmlformats.org/officeDocument/2006/relationships">
  <sheetPr>
    <tabColor theme="9" tint="0.5999900102615356"/>
  </sheetPr>
  <dimension ref="A1:I1"/>
  <sheetViews>
    <sheetView view="pageBreakPreview" zoomScaleSheetLayoutView="100" zoomScalePageLayoutView="0" workbookViewId="0" topLeftCell="A1">
      <selection activeCell="J41" sqref="J41"/>
    </sheetView>
  </sheetViews>
  <sheetFormatPr defaultColWidth="9.00390625" defaultRowHeight="13.5"/>
  <sheetData>
    <row r="1" spans="1:9" ht="17.25">
      <c r="A1" s="702" t="s">
        <v>292</v>
      </c>
      <c r="B1" s="702"/>
      <c r="C1" s="702"/>
      <c r="D1" s="702"/>
      <c r="E1" s="702"/>
      <c r="F1" s="702"/>
      <c r="G1" s="702"/>
      <c r="H1" s="702"/>
      <c r="I1" s="702"/>
    </row>
  </sheetData>
  <sheetProtection/>
  <mergeCells count="1">
    <mergeCell ref="A1:I1"/>
  </mergeCells>
  <printOptions horizontalCentered="1" verticalCentered="1"/>
  <pageMargins left="0.7874015748031497" right="0.7874015748031497" top="0.7874015748031497" bottom="0.984251968503937" header="0.31496062992125984" footer="0.31496062992125984"/>
  <pageSetup horizontalDpi="600" verticalDpi="600" orientation="portrait" paperSize="9" r:id="rId2"/>
  <headerFooter alignWithMargins="0">
    <oddFooter>&amp;C- 4 -</oddFooter>
  </headerFooter>
  <rowBreaks count="1" manualBreakCount="1">
    <brk id="50" max="8" man="1"/>
  </rowBreaks>
  <drawing r:id="rId1"/>
</worksheet>
</file>

<file path=xl/worksheets/sheet7.xml><?xml version="1.0" encoding="utf-8"?>
<worksheet xmlns="http://schemas.openxmlformats.org/spreadsheetml/2006/main" xmlns:r="http://schemas.openxmlformats.org/officeDocument/2006/relationships">
  <sheetPr>
    <tabColor theme="9" tint="0.5999900102615356"/>
  </sheetPr>
  <dimension ref="A1:R30"/>
  <sheetViews>
    <sheetView view="pageBreakPreview" zoomScale="75" zoomScaleNormal="75" zoomScaleSheetLayoutView="75" zoomScalePageLayoutView="0" workbookViewId="0" topLeftCell="A1">
      <pane xSplit="2" ySplit="3" topLeftCell="C13" activePane="bottomRight" state="frozen"/>
      <selection pane="topLeft" activeCell="H22" sqref="H22"/>
      <selection pane="topRight" activeCell="H22" sqref="H22"/>
      <selection pane="bottomLeft" activeCell="H22" sqref="H22"/>
      <selection pane="bottomRight" activeCell="F25" sqref="F25"/>
    </sheetView>
  </sheetViews>
  <sheetFormatPr defaultColWidth="9.00390625" defaultRowHeight="13.5"/>
  <cols>
    <col min="1" max="1" width="6.625" style="0" bestFit="1" customWidth="1"/>
    <col min="2" max="2" width="9.50390625" style="0" bestFit="1" customWidth="1"/>
    <col min="3" max="3" width="10.50390625" style="0" bestFit="1" customWidth="1"/>
    <col min="4" max="4" width="11.625" style="0" customWidth="1"/>
    <col min="5" max="5" width="7.625" style="0" customWidth="1"/>
    <col min="6" max="6" width="11.625" style="0" customWidth="1"/>
    <col min="7" max="7" width="7.625" style="0" customWidth="1"/>
    <col min="8" max="8" width="11.625" style="0" customWidth="1"/>
    <col min="9" max="9" width="7.625" style="0" customWidth="1"/>
    <col min="10" max="10" width="11.625" style="0" customWidth="1"/>
    <col min="11" max="11" width="10.50390625" style="0" bestFit="1" customWidth="1"/>
    <col min="12" max="12" width="16.125" style="0" bestFit="1" customWidth="1"/>
  </cols>
  <sheetData>
    <row r="1" spans="1:12" s="26" customFormat="1" ht="30" customHeight="1" thickBot="1">
      <c r="A1" s="708" t="s">
        <v>580</v>
      </c>
      <c r="B1" s="708"/>
      <c r="C1" s="708"/>
      <c r="D1" s="708"/>
      <c r="E1" s="708"/>
      <c r="F1" s="708"/>
      <c r="G1" s="708"/>
      <c r="H1" s="710" t="s">
        <v>421</v>
      </c>
      <c r="I1" s="710"/>
      <c r="J1" s="710"/>
      <c r="K1" s="710"/>
      <c r="L1" s="710"/>
    </row>
    <row r="2" spans="1:12" s="38" customFormat="1" ht="54.75" customHeight="1">
      <c r="A2" s="36"/>
      <c r="B2" s="37" t="s">
        <v>293</v>
      </c>
      <c r="C2" s="705" t="s">
        <v>294</v>
      </c>
      <c r="D2" s="703"/>
      <c r="E2" s="704" t="s">
        <v>295</v>
      </c>
      <c r="F2" s="709"/>
      <c r="G2" s="703" t="s">
        <v>296</v>
      </c>
      <c r="H2" s="703"/>
      <c r="I2" s="703" t="s">
        <v>297</v>
      </c>
      <c r="J2" s="704"/>
      <c r="K2" s="705" t="s">
        <v>298</v>
      </c>
      <c r="L2" s="706"/>
    </row>
    <row r="3" spans="1:12" s="38" customFormat="1" ht="54.75" customHeight="1" thickBot="1">
      <c r="A3" s="39" t="s">
        <v>274</v>
      </c>
      <c r="B3" s="40"/>
      <c r="C3" s="302" t="s">
        <v>422</v>
      </c>
      <c r="D3" s="306" t="s">
        <v>423</v>
      </c>
      <c r="E3" s="147" t="s">
        <v>422</v>
      </c>
      <c r="F3" s="306" t="s">
        <v>423</v>
      </c>
      <c r="G3" s="147" t="s">
        <v>422</v>
      </c>
      <c r="H3" s="306" t="s">
        <v>423</v>
      </c>
      <c r="I3" s="147" t="s">
        <v>422</v>
      </c>
      <c r="J3" s="310" t="s">
        <v>423</v>
      </c>
      <c r="K3" s="314" t="s">
        <v>422</v>
      </c>
      <c r="L3" s="317" t="s">
        <v>423</v>
      </c>
    </row>
    <row r="4" spans="1:12" s="38" customFormat="1" ht="54.75" customHeight="1">
      <c r="A4" s="43"/>
      <c r="B4" s="44" t="s">
        <v>299</v>
      </c>
      <c r="C4" s="303">
        <v>3382</v>
      </c>
      <c r="D4" s="307">
        <v>428972</v>
      </c>
      <c r="E4" s="45">
        <v>77</v>
      </c>
      <c r="F4" s="307">
        <v>63691</v>
      </c>
      <c r="G4" s="45">
        <v>36</v>
      </c>
      <c r="H4" s="307">
        <v>5784</v>
      </c>
      <c r="I4" s="45">
        <v>245</v>
      </c>
      <c r="J4" s="311">
        <v>178953</v>
      </c>
      <c r="K4" s="315">
        <f>SUM(C4,E4,G4,I4)</f>
        <v>3740</v>
      </c>
      <c r="L4" s="311">
        <f>SUM(D4,F4,H4,J4)</f>
        <v>677400</v>
      </c>
    </row>
    <row r="5" spans="1:12" s="38" customFormat="1" ht="54.75" customHeight="1">
      <c r="A5" s="46" t="s">
        <v>551</v>
      </c>
      <c r="B5" s="47" t="s">
        <v>297</v>
      </c>
      <c r="C5" s="304">
        <v>387</v>
      </c>
      <c r="D5" s="308">
        <v>38585</v>
      </c>
      <c r="E5" s="23">
        <v>8</v>
      </c>
      <c r="F5" s="308">
        <v>919</v>
      </c>
      <c r="G5" s="23">
        <v>16</v>
      </c>
      <c r="H5" s="308">
        <v>1505</v>
      </c>
      <c r="I5" s="23">
        <v>189</v>
      </c>
      <c r="J5" s="312">
        <v>94825</v>
      </c>
      <c r="K5" s="316">
        <f>SUM(C5,E5,G5,I5)</f>
        <v>600</v>
      </c>
      <c r="L5" s="312">
        <f>SUM(D5,F5,H5,J5)</f>
        <v>135834</v>
      </c>
    </row>
    <row r="6" spans="1:12" s="38" customFormat="1" ht="54.75" customHeight="1" thickBot="1">
      <c r="A6" s="50"/>
      <c r="B6" s="42" t="s">
        <v>272</v>
      </c>
      <c r="C6" s="305">
        <f aca="true" t="shared" si="0" ref="C6:L6">SUM(C4:C5)</f>
        <v>3769</v>
      </c>
      <c r="D6" s="309">
        <f t="shared" si="0"/>
        <v>467557</v>
      </c>
      <c r="E6" s="49">
        <f t="shared" si="0"/>
        <v>85</v>
      </c>
      <c r="F6" s="309">
        <f t="shared" si="0"/>
        <v>64610</v>
      </c>
      <c r="G6" s="49">
        <f t="shared" si="0"/>
        <v>52</v>
      </c>
      <c r="H6" s="309">
        <f t="shared" si="0"/>
        <v>7289</v>
      </c>
      <c r="I6" s="49">
        <f t="shared" si="0"/>
        <v>434</v>
      </c>
      <c r="J6" s="313">
        <f t="shared" si="0"/>
        <v>273778</v>
      </c>
      <c r="K6" s="305">
        <f t="shared" si="0"/>
        <v>4340</v>
      </c>
      <c r="L6" s="398">
        <f t="shared" si="0"/>
        <v>813234</v>
      </c>
    </row>
    <row r="7" spans="1:12" s="38" customFormat="1" ht="54.75" customHeight="1">
      <c r="A7" s="43"/>
      <c r="B7" s="44" t="s">
        <v>299</v>
      </c>
      <c r="C7" s="303">
        <v>3510</v>
      </c>
      <c r="D7" s="307">
        <v>437221</v>
      </c>
      <c r="E7" s="45">
        <v>76</v>
      </c>
      <c r="F7" s="307">
        <v>61214</v>
      </c>
      <c r="G7" s="45">
        <v>33</v>
      </c>
      <c r="H7" s="307">
        <v>6077</v>
      </c>
      <c r="I7" s="45">
        <v>258</v>
      </c>
      <c r="J7" s="311">
        <v>184078</v>
      </c>
      <c r="K7" s="315">
        <f>SUM(C7,E7,G7,I7)</f>
        <v>3877</v>
      </c>
      <c r="L7" s="311">
        <f>SUM(D7,F7,H7,J7)</f>
        <v>688590</v>
      </c>
    </row>
    <row r="8" spans="1:12" s="38" customFormat="1" ht="54.75" customHeight="1">
      <c r="A8" s="46" t="s">
        <v>38</v>
      </c>
      <c r="B8" s="47" t="s">
        <v>297</v>
      </c>
      <c r="C8" s="304">
        <v>388</v>
      </c>
      <c r="D8" s="308">
        <v>36581</v>
      </c>
      <c r="E8" s="23">
        <v>2</v>
      </c>
      <c r="F8" s="308">
        <v>215</v>
      </c>
      <c r="G8" s="23">
        <v>22</v>
      </c>
      <c r="H8" s="308">
        <v>1880</v>
      </c>
      <c r="I8" s="23">
        <v>129</v>
      </c>
      <c r="J8" s="312">
        <v>58208</v>
      </c>
      <c r="K8" s="316">
        <f>SUM(C8,E8,G8,I8)</f>
        <v>541</v>
      </c>
      <c r="L8" s="312">
        <f>SUM(D8,F8,H8,J8)</f>
        <v>96884</v>
      </c>
    </row>
    <row r="9" spans="1:12" s="38" customFormat="1" ht="54.75" customHeight="1" thickBot="1">
      <c r="A9" s="50"/>
      <c r="B9" s="42" t="s">
        <v>272</v>
      </c>
      <c r="C9" s="305">
        <f aca="true" t="shared" si="1" ref="C9:L9">SUM(C7:C8)</f>
        <v>3898</v>
      </c>
      <c r="D9" s="309">
        <f t="shared" si="1"/>
        <v>473802</v>
      </c>
      <c r="E9" s="49">
        <f t="shared" si="1"/>
        <v>78</v>
      </c>
      <c r="F9" s="309">
        <f t="shared" si="1"/>
        <v>61429</v>
      </c>
      <c r="G9" s="49">
        <f t="shared" si="1"/>
        <v>55</v>
      </c>
      <c r="H9" s="309">
        <f t="shared" si="1"/>
        <v>7957</v>
      </c>
      <c r="I9" s="49">
        <f t="shared" si="1"/>
        <v>387</v>
      </c>
      <c r="J9" s="313">
        <f t="shared" si="1"/>
        <v>242286</v>
      </c>
      <c r="K9" s="305">
        <f t="shared" si="1"/>
        <v>4418</v>
      </c>
      <c r="L9" s="398">
        <f t="shared" si="1"/>
        <v>785474</v>
      </c>
    </row>
    <row r="10" spans="1:12" s="38" customFormat="1" ht="54.75" customHeight="1">
      <c r="A10" s="43"/>
      <c r="B10" s="44" t="s">
        <v>299</v>
      </c>
      <c r="C10" s="303">
        <v>3068</v>
      </c>
      <c r="D10" s="307">
        <v>377474.27</v>
      </c>
      <c r="E10" s="45">
        <v>75</v>
      </c>
      <c r="F10" s="307">
        <v>82131.08</v>
      </c>
      <c r="G10" s="45">
        <v>26</v>
      </c>
      <c r="H10" s="307">
        <v>3962.42</v>
      </c>
      <c r="I10" s="45">
        <v>231</v>
      </c>
      <c r="J10" s="311">
        <v>209930.38</v>
      </c>
      <c r="K10" s="315">
        <f>SUM(C10,E10,G10,I10)</f>
        <v>3400</v>
      </c>
      <c r="L10" s="311">
        <f>SUM(D10,F10,H10,J10)</f>
        <v>673498.15</v>
      </c>
    </row>
    <row r="11" spans="1:12" s="38" customFormat="1" ht="54.75" customHeight="1">
      <c r="A11" s="46" t="s">
        <v>39</v>
      </c>
      <c r="B11" s="47" t="s">
        <v>297</v>
      </c>
      <c r="C11" s="304">
        <v>325</v>
      </c>
      <c r="D11" s="308">
        <v>29999.34</v>
      </c>
      <c r="E11" s="23">
        <v>7</v>
      </c>
      <c r="F11" s="308">
        <v>2342.09</v>
      </c>
      <c r="G11" s="23">
        <v>11</v>
      </c>
      <c r="H11" s="308">
        <v>928.13</v>
      </c>
      <c r="I11" s="23">
        <v>105</v>
      </c>
      <c r="J11" s="312">
        <v>52411.53</v>
      </c>
      <c r="K11" s="316">
        <f>SUM(C11,E11,G11,I11)</f>
        <v>448</v>
      </c>
      <c r="L11" s="312">
        <f>SUM(D11,F11,H11,J11)</f>
        <v>85681.09</v>
      </c>
    </row>
    <row r="12" spans="1:12" s="38" customFormat="1" ht="54.75" customHeight="1" thickBot="1">
      <c r="A12" s="50"/>
      <c r="B12" s="42" t="s">
        <v>272</v>
      </c>
      <c r="C12" s="305">
        <f aca="true" t="shared" si="2" ref="C12:L12">SUM(C10:C11)</f>
        <v>3393</v>
      </c>
      <c r="D12" s="309">
        <f t="shared" si="2"/>
        <v>407473.61000000004</v>
      </c>
      <c r="E12" s="49">
        <f t="shared" si="2"/>
        <v>82</v>
      </c>
      <c r="F12" s="309">
        <f t="shared" si="2"/>
        <v>84473.17</v>
      </c>
      <c r="G12" s="49">
        <f t="shared" si="2"/>
        <v>37</v>
      </c>
      <c r="H12" s="309">
        <f t="shared" si="2"/>
        <v>4890.55</v>
      </c>
      <c r="I12" s="49">
        <f t="shared" si="2"/>
        <v>336</v>
      </c>
      <c r="J12" s="313">
        <f t="shared" si="2"/>
        <v>262341.91000000003</v>
      </c>
      <c r="K12" s="305">
        <f t="shared" si="2"/>
        <v>3848</v>
      </c>
      <c r="L12" s="398">
        <f t="shared" si="2"/>
        <v>759179.24</v>
      </c>
    </row>
    <row r="13" spans="1:12" s="38" customFormat="1" ht="54.75" customHeight="1">
      <c r="A13" s="43"/>
      <c r="B13" s="44" t="s">
        <v>299</v>
      </c>
      <c r="C13" s="303">
        <v>3143</v>
      </c>
      <c r="D13" s="307">
        <v>391177</v>
      </c>
      <c r="E13" s="45">
        <v>74</v>
      </c>
      <c r="F13" s="307">
        <v>42549</v>
      </c>
      <c r="G13" s="45">
        <v>22</v>
      </c>
      <c r="H13" s="307">
        <v>4353</v>
      </c>
      <c r="I13" s="45">
        <v>244</v>
      </c>
      <c r="J13" s="311">
        <v>198544</v>
      </c>
      <c r="K13" s="315">
        <f>SUM(C13,E13,G13,I13)</f>
        <v>3483</v>
      </c>
      <c r="L13" s="311">
        <f>SUM(D13,F13,H13,J13)</f>
        <v>636623</v>
      </c>
    </row>
    <row r="14" spans="1:18" s="38" customFormat="1" ht="54.75" customHeight="1">
      <c r="A14" s="46" t="s">
        <v>488</v>
      </c>
      <c r="B14" s="47" t="s">
        <v>297</v>
      </c>
      <c r="C14" s="304">
        <v>293</v>
      </c>
      <c r="D14" s="308">
        <v>26756</v>
      </c>
      <c r="E14" s="23">
        <v>2</v>
      </c>
      <c r="F14" s="308">
        <v>764</v>
      </c>
      <c r="G14" s="23">
        <v>14</v>
      </c>
      <c r="H14" s="308">
        <v>752</v>
      </c>
      <c r="I14" s="23">
        <v>120</v>
      </c>
      <c r="J14" s="312">
        <v>65605</v>
      </c>
      <c r="K14" s="316">
        <f>SUM(C14,E14,G14,I14)</f>
        <v>429</v>
      </c>
      <c r="L14" s="312">
        <f>SUM(D14,F14,H14,J14)</f>
        <v>93877</v>
      </c>
      <c r="R14" s="424"/>
    </row>
    <row r="15" spans="1:12" s="38" customFormat="1" ht="54.75" customHeight="1" thickBot="1">
      <c r="A15" s="50"/>
      <c r="B15" s="42" t="s">
        <v>272</v>
      </c>
      <c r="C15" s="305">
        <f aca="true" t="shared" si="3" ref="C15:L15">SUM(C13:C14)</f>
        <v>3436</v>
      </c>
      <c r="D15" s="309">
        <f t="shared" si="3"/>
        <v>417933</v>
      </c>
      <c r="E15" s="49">
        <f t="shared" si="3"/>
        <v>76</v>
      </c>
      <c r="F15" s="309">
        <f t="shared" si="3"/>
        <v>43313</v>
      </c>
      <c r="G15" s="49">
        <f t="shared" si="3"/>
        <v>36</v>
      </c>
      <c r="H15" s="309">
        <f t="shared" si="3"/>
        <v>5105</v>
      </c>
      <c r="I15" s="49">
        <f t="shared" si="3"/>
        <v>364</v>
      </c>
      <c r="J15" s="313">
        <f t="shared" si="3"/>
        <v>264149</v>
      </c>
      <c r="K15" s="305">
        <f t="shared" si="3"/>
        <v>3912</v>
      </c>
      <c r="L15" s="398">
        <f t="shared" si="3"/>
        <v>730500</v>
      </c>
    </row>
    <row r="16" spans="1:12" s="38" customFormat="1" ht="54.75" customHeight="1">
      <c r="A16" s="43"/>
      <c r="B16" s="44" t="s">
        <v>299</v>
      </c>
      <c r="C16" s="303">
        <v>2919</v>
      </c>
      <c r="D16" s="307">
        <v>335432</v>
      </c>
      <c r="E16" s="45">
        <v>91</v>
      </c>
      <c r="F16" s="307">
        <v>103257</v>
      </c>
      <c r="G16" s="45">
        <v>31</v>
      </c>
      <c r="H16" s="307">
        <v>5758</v>
      </c>
      <c r="I16" s="45">
        <v>346</v>
      </c>
      <c r="J16" s="311">
        <v>215092</v>
      </c>
      <c r="K16" s="315">
        <v>3387</v>
      </c>
      <c r="L16" s="311">
        <f>SUM(D16,F16,H16,J16)</f>
        <v>659539</v>
      </c>
    </row>
    <row r="17" spans="1:16" s="38" customFormat="1" ht="54.75" customHeight="1">
      <c r="A17" s="46" t="s">
        <v>641</v>
      </c>
      <c r="B17" s="47" t="s">
        <v>297</v>
      </c>
      <c r="C17" s="304">
        <v>268</v>
      </c>
      <c r="D17" s="308">
        <v>24691</v>
      </c>
      <c r="E17" s="23">
        <v>0</v>
      </c>
      <c r="F17" s="308">
        <v>0</v>
      </c>
      <c r="G17" s="23">
        <v>9</v>
      </c>
      <c r="H17" s="308">
        <v>545</v>
      </c>
      <c r="I17" s="23">
        <v>136</v>
      </c>
      <c r="J17" s="312">
        <v>156923</v>
      </c>
      <c r="K17" s="316">
        <v>413</v>
      </c>
      <c r="L17" s="312">
        <f>SUM(D17,F17,H17,J17)</f>
        <v>182159</v>
      </c>
      <c r="P17" s="38" t="s">
        <v>543</v>
      </c>
    </row>
    <row r="18" spans="1:12" s="38" customFormat="1" ht="54.75" customHeight="1" thickBot="1">
      <c r="A18" s="50"/>
      <c r="B18" s="42" t="s">
        <v>272</v>
      </c>
      <c r="C18" s="305">
        <f aca="true" t="shared" si="4" ref="C18:K18">SUM(C16:C17)</f>
        <v>3187</v>
      </c>
      <c r="D18" s="309">
        <f t="shared" si="4"/>
        <v>360123</v>
      </c>
      <c r="E18" s="49">
        <f t="shared" si="4"/>
        <v>91</v>
      </c>
      <c r="F18" s="309">
        <f t="shared" si="4"/>
        <v>103257</v>
      </c>
      <c r="G18" s="49">
        <f t="shared" si="4"/>
        <v>40</v>
      </c>
      <c r="H18" s="309">
        <f t="shared" si="4"/>
        <v>6303</v>
      </c>
      <c r="I18" s="49">
        <f t="shared" si="4"/>
        <v>482</v>
      </c>
      <c r="J18" s="313">
        <f t="shared" si="4"/>
        <v>372015</v>
      </c>
      <c r="K18" s="305">
        <f t="shared" si="4"/>
        <v>3800</v>
      </c>
      <c r="L18" s="398">
        <f>SUM(L16:L17)</f>
        <v>841698</v>
      </c>
    </row>
    <row r="19" spans="1:4" s="19" customFormat="1" ht="30" customHeight="1">
      <c r="A19" s="707" t="s">
        <v>474</v>
      </c>
      <c r="B19" s="707"/>
      <c r="C19" s="707"/>
      <c r="D19" s="707"/>
    </row>
    <row r="25" spans="1:5" s="26" customFormat="1" ht="22.5" customHeight="1">
      <c r="A25" s="51"/>
      <c r="B25" s="22" t="s">
        <v>294</v>
      </c>
      <c r="C25" s="22" t="s">
        <v>295</v>
      </c>
      <c r="D25" s="22" t="s">
        <v>296</v>
      </c>
      <c r="E25" s="22" t="s">
        <v>297</v>
      </c>
    </row>
    <row r="26" spans="1:5" s="26" customFormat="1" ht="22.5" customHeight="1">
      <c r="A26" s="52" t="str">
        <f>A5</f>
        <v>３０</v>
      </c>
      <c r="B26" s="279">
        <f>SUM(C6)</f>
        <v>3769</v>
      </c>
      <c r="C26" s="53">
        <f>SUM(E6)</f>
        <v>85</v>
      </c>
      <c r="D26" s="279">
        <f>SUM(G6)</f>
        <v>52</v>
      </c>
      <c r="E26" s="53">
        <f>SUM(I6)</f>
        <v>434</v>
      </c>
    </row>
    <row r="27" spans="1:5" s="26" customFormat="1" ht="22.5" customHeight="1">
      <c r="A27" s="52" t="str">
        <f>A8</f>
        <v>１</v>
      </c>
      <c r="B27" s="279">
        <f>SUM(C9)</f>
        <v>3898</v>
      </c>
      <c r="C27" s="53">
        <f>SUM(E9)</f>
        <v>78</v>
      </c>
      <c r="D27" s="279">
        <f>SUM(G9)</f>
        <v>55</v>
      </c>
      <c r="E27" s="53">
        <f>SUM(I9)</f>
        <v>387</v>
      </c>
    </row>
    <row r="28" spans="1:5" s="26" customFormat="1" ht="22.5" customHeight="1">
      <c r="A28" s="52" t="str">
        <f>A11</f>
        <v>２</v>
      </c>
      <c r="B28" s="279">
        <f>SUM(C12)</f>
        <v>3393</v>
      </c>
      <c r="C28" s="53">
        <f>SUM(E12)</f>
        <v>82</v>
      </c>
      <c r="D28" s="279">
        <f>SUM(G12)</f>
        <v>37</v>
      </c>
      <c r="E28" s="53">
        <f>SUM(I12)</f>
        <v>336</v>
      </c>
    </row>
    <row r="29" spans="1:5" s="26" customFormat="1" ht="22.5" customHeight="1">
      <c r="A29" s="52" t="str">
        <f>A14</f>
        <v>３</v>
      </c>
      <c r="B29" s="279">
        <f>SUM(C15)</f>
        <v>3436</v>
      </c>
      <c r="C29" s="53">
        <f>SUM(E15)</f>
        <v>76</v>
      </c>
      <c r="D29" s="279">
        <f>SUM(G15)</f>
        <v>36</v>
      </c>
      <c r="E29" s="53">
        <f>SUM(I15)</f>
        <v>364</v>
      </c>
    </row>
    <row r="30" spans="1:5" s="114" customFormat="1" ht="22.5" customHeight="1">
      <c r="A30" s="52" t="str">
        <f>A17</f>
        <v>４</v>
      </c>
      <c r="B30" s="279">
        <f>SUM(C18)</f>
        <v>3187</v>
      </c>
      <c r="C30" s="53">
        <f>SUM(E18)</f>
        <v>91</v>
      </c>
      <c r="D30" s="279">
        <f>SUM(G18)</f>
        <v>40</v>
      </c>
      <c r="E30" s="53">
        <f>SUM(I18)</f>
        <v>482</v>
      </c>
    </row>
  </sheetData>
  <sheetProtection/>
  <mergeCells count="8">
    <mergeCell ref="I2:J2"/>
    <mergeCell ref="K2:L2"/>
    <mergeCell ref="A19:D19"/>
    <mergeCell ref="A1:G1"/>
    <mergeCell ref="C2:D2"/>
    <mergeCell ref="G2:H2"/>
    <mergeCell ref="E2:F2"/>
    <mergeCell ref="H1:L1"/>
  </mergeCells>
  <printOptions horizontalCentered="1" verticalCentered="1"/>
  <pageMargins left="0.5905511811023623" right="0.5905511811023623" top="0.984251968503937" bottom="0.984251968503937" header="0.5118110236220472" footer="0.31496062992125984"/>
  <pageSetup horizontalDpi="300" verticalDpi="300" orientation="portrait" paperSize="9" scale="75" r:id="rId2"/>
  <headerFooter alignWithMargins="0">
    <oddFooter>&amp;C&amp;14- 5 -</oddFooter>
  </headerFooter>
  <drawing r:id="rId1"/>
</worksheet>
</file>

<file path=xl/worksheets/sheet8.xml><?xml version="1.0" encoding="utf-8"?>
<worksheet xmlns="http://schemas.openxmlformats.org/spreadsheetml/2006/main" xmlns:r="http://schemas.openxmlformats.org/officeDocument/2006/relationships">
  <sheetPr>
    <tabColor theme="9" tint="0.5999900102615356"/>
  </sheetPr>
  <dimension ref="A1:J11"/>
  <sheetViews>
    <sheetView view="pageBreakPreview" zoomScaleSheetLayoutView="100" zoomScalePageLayoutView="0" workbookViewId="0" topLeftCell="A16">
      <selection activeCell="J24" sqref="J24"/>
    </sheetView>
  </sheetViews>
  <sheetFormatPr defaultColWidth="9.00390625" defaultRowHeight="13.5"/>
  <sheetData>
    <row r="1" spans="1:9" ht="17.25">
      <c r="A1" s="701" t="s">
        <v>581</v>
      </c>
      <c r="B1" s="701"/>
      <c r="C1" s="701"/>
      <c r="D1" s="701"/>
      <c r="E1" s="701"/>
      <c r="F1" s="701"/>
      <c r="G1" s="701"/>
      <c r="H1" s="701"/>
      <c r="I1" s="701"/>
    </row>
    <row r="11" ht="17.25">
      <c r="J11" s="54"/>
    </row>
  </sheetData>
  <sheetProtection/>
  <mergeCells count="1">
    <mergeCell ref="A1:I1"/>
  </mergeCells>
  <printOptions horizontalCentered="1" verticalCentered="1"/>
  <pageMargins left="0.7874015748031497" right="0.7874015748031497" top="0.984251968503937" bottom="0.984251968503937" header="0.5118110236220472" footer="0.31496062992125984"/>
  <pageSetup horizontalDpi="600" verticalDpi="600" orientation="portrait" paperSize="9" r:id="rId2"/>
  <headerFooter alignWithMargins="0">
    <oddFooter>&amp;C- 6 -</oddFooter>
  </headerFooter>
  <drawing r:id="rId1"/>
</worksheet>
</file>

<file path=xl/worksheets/sheet9.xml><?xml version="1.0" encoding="utf-8"?>
<worksheet xmlns="http://schemas.openxmlformats.org/spreadsheetml/2006/main" xmlns:r="http://schemas.openxmlformats.org/officeDocument/2006/relationships">
  <sheetPr>
    <tabColor theme="9" tint="0.5999900102615356"/>
  </sheetPr>
  <dimension ref="A1:L31"/>
  <sheetViews>
    <sheetView view="pageBreakPreview" zoomScale="60" zoomScaleNormal="75" zoomScalePageLayoutView="0" workbookViewId="0" topLeftCell="A8">
      <selection activeCell="K16" sqref="K16"/>
    </sheetView>
  </sheetViews>
  <sheetFormatPr defaultColWidth="9.00390625" defaultRowHeight="13.5"/>
  <cols>
    <col min="1" max="1" width="21.375" style="0" customWidth="1"/>
    <col min="2" max="2" width="11.25390625" style="0" customWidth="1"/>
    <col min="3" max="3" width="17.50390625" style="0" customWidth="1"/>
    <col min="4" max="4" width="11.25390625" style="0" customWidth="1"/>
    <col min="5" max="5" width="17.50390625" style="0" customWidth="1"/>
    <col min="6" max="6" width="11.125" style="0" customWidth="1"/>
    <col min="7" max="7" width="17.50390625" style="0" customWidth="1"/>
    <col min="8" max="8" width="11.25390625" style="0" customWidth="1"/>
    <col min="9" max="9" width="17.50390625" style="0" customWidth="1"/>
    <col min="10" max="10" width="11.25390625" style="135" customWidth="1"/>
    <col min="11" max="11" width="17.50390625" style="135" customWidth="1"/>
    <col min="12" max="12" width="10.50390625" style="0" bestFit="1" customWidth="1"/>
    <col min="13" max="13" width="15.50390625" style="0" customWidth="1"/>
    <col min="14" max="14" width="9.875" style="0" bestFit="1" customWidth="1"/>
    <col min="15" max="15" width="15.50390625" style="0" customWidth="1"/>
  </cols>
  <sheetData>
    <row r="1" spans="1:12" s="12" customFormat="1" ht="30" customHeight="1" thickBot="1">
      <c r="A1" s="713" t="s">
        <v>582</v>
      </c>
      <c r="B1" s="713"/>
      <c r="C1" s="713"/>
      <c r="D1" s="713"/>
      <c r="E1" s="713"/>
      <c r="G1" s="714" t="s">
        <v>421</v>
      </c>
      <c r="H1" s="714"/>
      <c r="I1" s="714"/>
      <c r="J1" s="714"/>
      <c r="K1" s="714"/>
      <c r="L1" s="289"/>
    </row>
    <row r="2" spans="1:11" s="26" customFormat="1" ht="75" customHeight="1">
      <c r="A2" s="480" t="s">
        <v>539</v>
      </c>
      <c r="B2" s="720" t="s">
        <v>551</v>
      </c>
      <c r="C2" s="712"/>
      <c r="D2" s="711" t="s">
        <v>38</v>
      </c>
      <c r="E2" s="712"/>
      <c r="F2" s="711" t="s">
        <v>39</v>
      </c>
      <c r="G2" s="712"/>
      <c r="H2" s="715" t="s">
        <v>598</v>
      </c>
      <c r="I2" s="703"/>
      <c r="J2" s="712" t="s">
        <v>499</v>
      </c>
      <c r="K2" s="706"/>
    </row>
    <row r="3" spans="1:11" s="26" customFormat="1" ht="75" customHeight="1" thickBot="1">
      <c r="A3" s="481" t="s">
        <v>538</v>
      </c>
      <c r="B3" s="147" t="s">
        <v>422</v>
      </c>
      <c r="C3" s="306" t="s">
        <v>423</v>
      </c>
      <c r="D3" s="322" t="s">
        <v>422</v>
      </c>
      <c r="E3" s="306" t="s">
        <v>423</v>
      </c>
      <c r="F3" s="322" t="s">
        <v>422</v>
      </c>
      <c r="G3" s="444" t="s">
        <v>423</v>
      </c>
      <c r="H3" s="147" t="s">
        <v>422</v>
      </c>
      <c r="I3" s="306" t="s">
        <v>423</v>
      </c>
      <c r="J3" s="322" t="s">
        <v>422</v>
      </c>
      <c r="K3" s="310" t="s">
        <v>423</v>
      </c>
    </row>
    <row r="4" spans="1:11" s="26" customFormat="1" ht="75" customHeight="1">
      <c r="A4" s="716" t="s">
        <v>2</v>
      </c>
      <c r="B4" s="323">
        <v>1</v>
      </c>
      <c r="C4" s="400">
        <v>77</v>
      </c>
      <c r="D4" s="404">
        <v>1</v>
      </c>
      <c r="E4" s="400">
        <v>18</v>
      </c>
      <c r="F4" s="404">
        <v>3</v>
      </c>
      <c r="G4" s="400">
        <v>1799.89</v>
      </c>
      <c r="H4" s="404">
        <v>1</v>
      </c>
      <c r="I4" s="318">
        <v>45</v>
      </c>
      <c r="J4" s="491">
        <v>4</v>
      </c>
      <c r="K4" s="327">
        <v>1281</v>
      </c>
    </row>
    <row r="5" spans="1:11" s="26" customFormat="1" ht="75" customHeight="1">
      <c r="A5" s="718"/>
      <c r="B5" s="324">
        <v>3347</v>
      </c>
      <c r="C5" s="401">
        <v>415426</v>
      </c>
      <c r="D5" s="405">
        <v>3441</v>
      </c>
      <c r="E5" s="401">
        <v>426449</v>
      </c>
      <c r="F5" s="405">
        <v>3026</v>
      </c>
      <c r="G5" s="401">
        <v>370528.4</v>
      </c>
      <c r="H5" s="405">
        <v>3088</v>
      </c>
      <c r="I5" s="319">
        <v>376186</v>
      </c>
      <c r="J5" s="492">
        <v>2970</v>
      </c>
      <c r="K5" s="328">
        <v>351978</v>
      </c>
    </row>
    <row r="6" spans="1:11" s="26" customFormat="1" ht="75" customHeight="1">
      <c r="A6" s="718" t="s">
        <v>3</v>
      </c>
      <c r="B6" s="325">
        <v>8</v>
      </c>
      <c r="C6" s="402">
        <v>6077</v>
      </c>
      <c r="D6" s="406">
        <v>16</v>
      </c>
      <c r="E6" s="402">
        <v>11382</v>
      </c>
      <c r="F6" s="406">
        <v>15</v>
      </c>
      <c r="G6" s="402">
        <v>8531.2</v>
      </c>
      <c r="H6" s="406">
        <v>22</v>
      </c>
      <c r="I6" s="320">
        <v>8068</v>
      </c>
      <c r="J6" s="493">
        <v>10</v>
      </c>
      <c r="K6" s="329">
        <v>4742</v>
      </c>
    </row>
    <row r="7" spans="1:11" s="26" customFormat="1" ht="75" customHeight="1">
      <c r="A7" s="718"/>
      <c r="B7" s="324">
        <v>904</v>
      </c>
      <c r="C7" s="401">
        <v>336796</v>
      </c>
      <c r="D7" s="405">
        <v>858</v>
      </c>
      <c r="E7" s="401">
        <v>301905</v>
      </c>
      <c r="F7" s="405">
        <v>723</v>
      </c>
      <c r="G7" s="401">
        <v>301248.96</v>
      </c>
      <c r="H7" s="405">
        <v>753</v>
      </c>
      <c r="I7" s="319">
        <v>320839</v>
      </c>
      <c r="J7" s="492">
        <v>724</v>
      </c>
      <c r="K7" s="328">
        <v>380782</v>
      </c>
    </row>
    <row r="8" spans="1:11" s="26" customFormat="1" ht="75" customHeight="1">
      <c r="A8" s="112" t="s">
        <v>0</v>
      </c>
      <c r="B8" s="325">
        <v>8</v>
      </c>
      <c r="C8" s="402">
        <v>16209</v>
      </c>
      <c r="D8" s="406">
        <v>13</v>
      </c>
      <c r="E8" s="402">
        <v>20273</v>
      </c>
      <c r="F8" s="406">
        <v>18</v>
      </c>
      <c r="G8" s="402">
        <v>49540.15</v>
      </c>
      <c r="H8" s="406">
        <v>6</v>
      </c>
      <c r="I8" s="320">
        <v>12807</v>
      </c>
      <c r="J8" s="493">
        <v>8</v>
      </c>
      <c r="K8" s="329">
        <v>10302</v>
      </c>
    </row>
    <row r="9" spans="1:11" s="26" customFormat="1" ht="75" customHeight="1">
      <c r="A9" s="113" t="s">
        <v>15</v>
      </c>
      <c r="B9" s="324">
        <v>60</v>
      </c>
      <c r="C9" s="401">
        <v>54863</v>
      </c>
      <c r="D9" s="405">
        <v>83</v>
      </c>
      <c r="E9" s="401">
        <v>55619</v>
      </c>
      <c r="F9" s="405">
        <v>76</v>
      </c>
      <c r="G9" s="401">
        <v>74067.41</v>
      </c>
      <c r="H9" s="405">
        <v>43</v>
      </c>
      <c r="I9" s="319">
        <v>31985</v>
      </c>
      <c r="J9" s="492">
        <v>63</v>
      </c>
      <c r="K9" s="328">
        <v>102637</v>
      </c>
    </row>
    <row r="10" spans="1:11" s="26" customFormat="1" ht="75" customHeight="1">
      <c r="A10" s="112" t="s">
        <v>4</v>
      </c>
      <c r="B10" s="325">
        <v>2</v>
      </c>
      <c r="C10" s="402">
        <v>1183</v>
      </c>
      <c r="D10" s="406">
        <v>0</v>
      </c>
      <c r="E10" s="402">
        <v>0</v>
      </c>
      <c r="F10" s="406">
        <v>0</v>
      </c>
      <c r="G10" s="402">
        <v>0</v>
      </c>
      <c r="H10" s="406">
        <v>0</v>
      </c>
      <c r="I10" s="320">
        <v>0</v>
      </c>
      <c r="J10" s="493">
        <v>0</v>
      </c>
      <c r="K10" s="329">
        <v>0</v>
      </c>
    </row>
    <row r="11" spans="1:11" s="26" customFormat="1" ht="75" customHeight="1">
      <c r="A11" s="111" t="s">
        <v>16</v>
      </c>
      <c r="B11" s="324">
        <v>4</v>
      </c>
      <c r="C11" s="401">
        <v>4894</v>
      </c>
      <c r="D11" s="405">
        <v>1</v>
      </c>
      <c r="E11" s="401">
        <v>582</v>
      </c>
      <c r="F11" s="405">
        <v>2</v>
      </c>
      <c r="G11" s="401">
        <v>12801.98</v>
      </c>
      <c r="H11" s="405">
        <v>1</v>
      </c>
      <c r="I11" s="319">
        <v>52</v>
      </c>
      <c r="J11" s="492">
        <v>2</v>
      </c>
      <c r="K11" s="328">
        <v>2826</v>
      </c>
    </row>
    <row r="12" spans="1:11" s="26" customFormat="1" ht="75" customHeight="1">
      <c r="A12" s="112" t="s">
        <v>1</v>
      </c>
      <c r="B12" s="325">
        <v>0</v>
      </c>
      <c r="C12" s="402">
        <v>0</v>
      </c>
      <c r="D12" s="406">
        <v>0</v>
      </c>
      <c r="E12" s="402">
        <v>0</v>
      </c>
      <c r="F12" s="406">
        <v>0</v>
      </c>
      <c r="G12" s="402">
        <v>0</v>
      </c>
      <c r="H12" s="406">
        <v>0</v>
      </c>
      <c r="I12" s="320">
        <v>0</v>
      </c>
      <c r="J12" s="493">
        <v>0</v>
      </c>
      <c r="K12" s="329">
        <v>0</v>
      </c>
    </row>
    <row r="13" spans="1:11" s="26" customFormat="1" ht="75" customHeight="1">
      <c r="A13" s="111" t="s">
        <v>17</v>
      </c>
      <c r="B13" s="324">
        <v>1</v>
      </c>
      <c r="C13" s="401">
        <v>36</v>
      </c>
      <c r="D13" s="405">
        <v>0</v>
      </c>
      <c r="E13" s="401">
        <v>0</v>
      </c>
      <c r="F13" s="405">
        <v>1</v>
      </c>
      <c r="G13" s="401">
        <v>11.83</v>
      </c>
      <c r="H13" s="405">
        <v>0</v>
      </c>
      <c r="I13" s="319">
        <v>0</v>
      </c>
      <c r="J13" s="492">
        <v>0</v>
      </c>
      <c r="K13" s="328">
        <v>0</v>
      </c>
    </row>
    <row r="14" spans="1:11" s="26" customFormat="1" ht="75" customHeight="1">
      <c r="A14" s="719" t="s">
        <v>5</v>
      </c>
      <c r="B14" s="325">
        <v>0</v>
      </c>
      <c r="C14" s="402">
        <v>0</v>
      </c>
      <c r="D14" s="406">
        <v>2</v>
      </c>
      <c r="E14" s="402">
        <v>44</v>
      </c>
      <c r="F14" s="406">
        <v>2</v>
      </c>
      <c r="G14" s="402">
        <v>64.39</v>
      </c>
      <c r="H14" s="406">
        <v>2</v>
      </c>
      <c r="I14" s="320">
        <v>119</v>
      </c>
      <c r="J14" s="493">
        <v>2</v>
      </c>
      <c r="K14" s="329">
        <v>46</v>
      </c>
    </row>
    <row r="15" spans="1:11" s="26" customFormat="1" ht="75" customHeight="1" thickBot="1">
      <c r="A15" s="717"/>
      <c r="B15" s="326">
        <v>24</v>
      </c>
      <c r="C15" s="403">
        <v>1221</v>
      </c>
      <c r="D15" s="407">
        <v>35</v>
      </c>
      <c r="E15" s="403">
        <v>921</v>
      </c>
      <c r="F15" s="407">
        <v>20</v>
      </c>
      <c r="G15" s="403">
        <v>520.66</v>
      </c>
      <c r="H15" s="407">
        <v>27</v>
      </c>
      <c r="I15" s="321">
        <v>1438</v>
      </c>
      <c r="J15" s="494">
        <v>41</v>
      </c>
      <c r="K15" s="330">
        <v>3474</v>
      </c>
    </row>
    <row r="16" spans="1:11" s="26" customFormat="1" ht="75" customHeight="1">
      <c r="A16" s="716" t="s">
        <v>6</v>
      </c>
      <c r="B16" s="323">
        <f aca="true" t="shared" si="0" ref="B16:G16">SUM(B4,B6,B8,B10,B12,B14)</f>
        <v>19</v>
      </c>
      <c r="C16" s="318">
        <f t="shared" si="0"/>
        <v>23546</v>
      </c>
      <c r="D16" s="323">
        <f t="shared" si="0"/>
        <v>32</v>
      </c>
      <c r="E16" s="400">
        <f t="shared" si="0"/>
        <v>31717</v>
      </c>
      <c r="F16" s="404">
        <f t="shared" si="0"/>
        <v>38</v>
      </c>
      <c r="G16" s="400">
        <f t="shared" si="0"/>
        <v>59935.630000000005</v>
      </c>
      <c r="H16" s="404">
        <f aca="true" t="shared" si="1" ref="H16:K17">SUM(H4,H6,H8,H10,H12,H14)</f>
        <v>31</v>
      </c>
      <c r="I16" s="318">
        <f t="shared" si="1"/>
        <v>21039</v>
      </c>
      <c r="J16" s="491">
        <f t="shared" si="1"/>
        <v>24</v>
      </c>
      <c r="K16" s="327">
        <f t="shared" si="1"/>
        <v>16371</v>
      </c>
    </row>
    <row r="17" spans="1:11" s="26" customFormat="1" ht="75" customHeight="1" thickBot="1">
      <c r="A17" s="717"/>
      <c r="B17" s="326">
        <f aca="true" t="shared" si="2" ref="B17:G17">SUM(B5,B7,B9,B11,B13,B15)</f>
        <v>4340</v>
      </c>
      <c r="C17" s="321">
        <f t="shared" si="2"/>
        <v>813236</v>
      </c>
      <c r="D17" s="326">
        <f t="shared" si="2"/>
        <v>4418</v>
      </c>
      <c r="E17" s="403">
        <f t="shared" si="2"/>
        <v>785476</v>
      </c>
      <c r="F17" s="407">
        <f t="shared" si="2"/>
        <v>3848</v>
      </c>
      <c r="G17" s="408">
        <f t="shared" si="2"/>
        <v>759179.2400000001</v>
      </c>
      <c r="H17" s="407">
        <f t="shared" si="1"/>
        <v>3912</v>
      </c>
      <c r="I17" s="495">
        <f t="shared" si="1"/>
        <v>730500</v>
      </c>
      <c r="J17" s="494">
        <f t="shared" si="1"/>
        <v>3800</v>
      </c>
      <c r="K17" s="399">
        <f t="shared" si="1"/>
        <v>841697</v>
      </c>
    </row>
    <row r="18" spans="1:11" s="12" customFormat="1" ht="39.75" customHeight="1">
      <c r="A18" s="707" t="s">
        <v>373</v>
      </c>
      <c r="B18" s="707"/>
      <c r="C18" s="707"/>
      <c r="J18" s="128"/>
      <c r="K18" s="128"/>
    </row>
    <row r="19" spans="1:3" ht="40.5" customHeight="1">
      <c r="A19" s="281" t="s">
        <v>416</v>
      </c>
      <c r="B19" s="281"/>
      <c r="C19" s="281"/>
    </row>
    <row r="23" ht="14.25" thickBot="1"/>
    <row r="24" spans="1:6" s="26" customFormat="1" ht="25.5" customHeight="1" thickBot="1">
      <c r="A24" s="55" t="s">
        <v>274</v>
      </c>
      <c r="B24" s="56" t="str">
        <f>B2</f>
        <v>３０</v>
      </c>
      <c r="C24" s="56" t="str">
        <f>D2</f>
        <v>１</v>
      </c>
      <c r="D24" s="56" t="str">
        <f>F2</f>
        <v>２</v>
      </c>
      <c r="E24" s="56" t="str">
        <f>H2</f>
        <v>３</v>
      </c>
      <c r="F24" s="124" t="str">
        <f>J2</f>
        <v>４</v>
      </c>
    </row>
    <row r="25" spans="1:6" s="26" customFormat="1" ht="25.5" customHeight="1">
      <c r="A25" s="57" t="s">
        <v>7</v>
      </c>
      <c r="B25" s="58">
        <f>B5</f>
        <v>3347</v>
      </c>
      <c r="C25" s="58">
        <f>D5</f>
        <v>3441</v>
      </c>
      <c r="D25" s="58">
        <f>F5</f>
        <v>3026</v>
      </c>
      <c r="E25" s="58">
        <f>H5</f>
        <v>3088</v>
      </c>
      <c r="F25" s="125">
        <f>J5</f>
        <v>2970</v>
      </c>
    </row>
    <row r="26" spans="1:6" s="26" customFormat="1" ht="25.5" customHeight="1">
      <c r="A26" s="59" t="s">
        <v>8</v>
      </c>
      <c r="B26" s="53">
        <f>B7</f>
        <v>904</v>
      </c>
      <c r="C26" s="53">
        <f>D7</f>
        <v>858</v>
      </c>
      <c r="D26" s="53">
        <f>F7</f>
        <v>723</v>
      </c>
      <c r="E26" s="53">
        <f>H7</f>
        <v>753</v>
      </c>
      <c r="F26" s="126">
        <f>J7</f>
        <v>724</v>
      </c>
    </row>
    <row r="27" spans="1:6" s="26" customFormat="1" ht="25.5" customHeight="1">
      <c r="A27" s="60" t="s">
        <v>9</v>
      </c>
      <c r="B27" s="53">
        <f>B9</f>
        <v>60</v>
      </c>
      <c r="C27" s="53">
        <f>D9</f>
        <v>83</v>
      </c>
      <c r="D27" s="53">
        <f>F9</f>
        <v>76</v>
      </c>
      <c r="E27" s="53">
        <f>H9</f>
        <v>43</v>
      </c>
      <c r="F27" s="126">
        <f>J9</f>
        <v>63</v>
      </c>
    </row>
    <row r="28" spans="1:6" s="26" customFormat="1" ht="25.5" customHeight="1">
      <c r="A28" s="61" t="s">
        <v>10</v>
      </c>
      <c r="B28" s="53">
        <f>B11</f>
        <v>4</v>
      </c>
      <c r="C28" s="53">
        <f>D11</f>
        <v>1</v>
      </c>
      <c r="D28" s="53">
        <f>F11</f>
        <v>2</v>
      </c>
      <c r="E28" s="53">
        <f>H11</f>
        <v>1</v>
      </c>
      <c r="F28" s="126">
        <f>J11</f>
        <v>2</v>
      </c>
    </row>
    <row r="29" spans="1:6" s="26" customFormat="1" ht="25.5" customHeight="1">
      <c r="A29" s="62" t="s">
        <v>11</v>
      </c>
      <c r="B29" s="53">
        <f>B13</f>
        <v>1</v>
      </c>
      <c r="C29" s="53">
        <f>D13</f>
        <v>0</v>
      </c>
      <c r="D29" s="53">
        <f>F13</f>
        <v>1</v>
      </c>
      <c r="E29" s="53">
        <f>H13</f>
        <v>0</v>
      </c>
      <c r="F29" s="126">
        <f>J13</f>
        <v>0</v>
      </c>
    </row>
    <row r="30" spans="1:6" s="26" customFormat="1" ht="25.5" customHeight="1" thickBot="1">
      <c r="A30" s="63" t="s">
        <v>297</v>
      </c>
      <c r="B30" s="64">
        <f>B15</f>
        <v>24</v>
      </c>
      <c r="C30" s="64">
        <f>D15</f>
        <v>35</v>
      </c>
      <c r="D30" s="64">
        <f>F15</f>
        <v>20</v>
      </c>
      <c r="E30" s="64">
        <f>H15</f>
        <v>27</v>
      </c>
      <c r="F30" s="127">
        <f>J15</f>
        <v>41</v>
      </c>
    </row>
    <row r="31" spans="2:6" ht="13.5">
      <c r="B31" s="65">
        <f>SUM(B28:B30)</f>
        <v>29</v>
      </c>
      <c r="C31" s="65">
        <f>SUM(C28:C30)</f>
        <v>36</v>
      </c>
      <c r="D31" s="65">
        <f>SUM(D28:D30)</f>
        <v>23</v>
      </c>
      <c r="E31" s="425">
        <f>SUM(E28:E30)</f>
        <v>28</v>
      </c>
      <c r="F31" s="425">
        <f>SUM(F28:F30)</f>
        <v>43</v>
      </c>
    </row>
  </sheetData>
  <sheetProtection/>
  <mergeCells count="12">
    <mergeCell ref="A16:A17"/>
    <mergeCell ref="A18:C18"/>
    <mergeCell ref="A6:A7"/>
    <mergeCell ref="A14:A15"/>
    <mergeCell ref="A4:A5"/>
    <mergeCell ref="B2:C2"/>
    <mergeCell ref="D2:E2"/>
    <mergeCell ref="F2:G2"/>
    <mergeCell ref="A1:E1"/>
    <mergeCell ref="J2:K2"/>
    <mergeCell ref="G1:K1"/>
    <mergeCell ref="H2:I2"/>
  </mergeCells>
  <printOptions horizontalCentered="1" verticalCentered="1"/>
  <pageMargins left="0.3937007874015748" right="0.3937007874015748" top="0.984251968503937" bottom="0.984251968503937" header="0.5118110236220472" footer="0.31496062992125984"/>
  <pageSetup horizontalDpi="300" verticalDpi="300" orientation="portrait" paperSize="9" scale="54" r:id="rId2"/>
  <headerFooter alignWithMargins="0">
    <oddFooter>&amp;C&amp;16- 7 -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浜松市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kenchiku</dc:creator>
  <cp:keywords/>
  <dc:description/>
  <cp:lastModifiedBy>Windows ユーザー</cp:lastModifiedBy>
  <cp:lastPrinted>2023-08-07T06:16:29Z</cp:lastPrinted>
  <dcterms:created xsi:type="dcterms:W3CDTF">2000-08-17T04:26:54Z</dcterms:created>
  <dcterms:modified xsi:type="dcterms:W3CDTF">2023-08-07T06:41:30Z</dcterms:modified>
  <cp:category/>
  <cp:version/>
  <cp:contentType/>
  <cp:contentStatus/>
</cp:coreProperties>
</file>